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_Programy studiów 26-27 - PLANY\PIEL II st - do zrobienia\"/>
    </mc:Choice>
  </mc:AlternateContent>
  <bookViews>
    <workbookView xWindow="0" yWindow="0" windowWidth="17988" windowHeight="8856"/>
  </bookViews>
  <sheets>
    <sheet name="Semestr 1" sheetId="1" r:id="rId1"/>
    <sheet name="Semestr 2" sheetId="8" r:id="rId2"/>
    <sheet name="Semestr 3" sheetId="9" r:id="rId3"/>
    <sheet name="Semestr 4" sheetId="10" r:id="rId4"/>
    <sheet name="SUMA" sheetId="13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0" l="1"/>
  <c r="I33" i="9"/>
  <c r="E18" i="8"/>
  <c r="D18" i="8"/>
  <c r="L34" i="8"/>
  <c r="M34" i="8"/>
  <c r="J27" i="1" l="1"/>
  <c r="E30" i="1" l="1"/>
  <c r="E26" i="1"/>
  <c r="E25" i="1"/>
  <c r="E24" i="1"/>
  <c r="E19" i="1"/>
  <c r="E22" i="1" s="1"/>
  <c r="E20" i="1"/>
  <c r="E21" i="1"/>
  <c r="E18" i="1"/>
  <c r="E12" i="1"/>
  <c r="E16" i="1" s="1"/>
  <c r="E13" i="1"/>
  <c r="E14" i="1"/>
  <c r="E15" i="1"/>
  <c r="E11" i="1"/>
  <c r="E32" i="8"/>
  <c r="E31" i="8"/>
  <c r="E28" i="8"/>
  <c r="E27" i="8"/>
  <c r="E29" i="8" s="1"/>
  <c r="E24" i="8"/>
  <c r="E23" i="8"/>
  <c r="E22" i="8"/>
  <c r="E15" i="8"/>
  <c r="E16" i="8"/>
  <c r="E17" i="8"/>
  <c r="E19" i="8"/>
  <c r="E14" i="8"/>
  <c r="E11" i="8"/>
  <c r="E11" i="9"/>
  <c r="E22" i="10"/>
  <c r="E23" i="10"/>
  <c r="E21" i="10"/>
  <c r="E18" i="10"/>
  <c r="E19" i="10" s="1"/>
  <c r="E15" i="10"/>
  <c r="E14" i="10"/>
  <c r="E11" i="10"/>
  <c r="E32" i="9"/>
  <c r="E31" i="9"/>
  <c r="E27" i="9"/>
  <c r="E28" i="9"/>
  <c r="E26" i="9"/>
  <c r="E15" i="9"/>
  <c r="E16" i="9"/>
  <c r="E17" i="9"/>
  <c r="E18" i="9"/>
  <c r="E19" i="9"/>
  <c r="E14" i="9"/>
  <c r="D28" i="8"/>
  <c r="D27" i="8"/>
  <c r="D14" i="9"/>
  <c r="D19" i="1"/>
  <c r="D20" i="1"/>
  <c r="E20" i="9" l="1"/>
  <c r="E29" i="9"/>
  <c r="O8" i="13" s="1"/>
  <c r="E20" i="8"/>
  <c r="E25" i="8"/>
  <c r="D23" i="10"/>
  <c r="D22" i="10"/>
  <c r="D21" i="10"/>
  <c r="D18" i="10"/>
  <c r="D15" i="10"/>
  <c r="D14" i="10"/>
  <c r="D11" i="10"/>
  <c r="D32" i="9"/>
  <c r="D31" i="9"/>
  <c r="D28" i="9"/>
  <c r="D27" i="9"/>
  <c r="D26" i="9"/>
  <c r="D23" i="9"/>
  <c r="D22" i="9"/>
  <c r="D19" i="9"/>
  <c r="D18" i="9"/>
  <c r="D17" i="9"/>
  <c r="D16" i="9"/>
  <c r="D15" i="9"/>
  <c r="D11" i="9"/>
  <c r="D32" i="8"/>
  <c r="D31" i="8"/>
  <c r="D24" i="8"/>
  <c r="D23" i="8"/>
  <c r="D22" i="8"/>
  <c r="D19" i="8"/>
  <c r="D17" i="8"/>
  <c r="D16" i="8"/>
  <c r="D15" i="8"/>
  <c r="D14" i="8"/>
  <c r="D11" i="8"/>
  <c r="D12" i="8" s="1"/>
  <c r="D30" i="1"/>
  <c r="D26" i="1"/>
  <c r="D25" i="1"/>
  <c r="D24" i="1"/>
  <c r="D21" i="1"/>
  <c r="D18" i="1"/>
  <c r="D15" i="1"/>
  <c r="D14" i="1"/>
  <c r="D13" i="1"/>
  <c r="D12" i="1"/>
  <c r="D11" i="1"/>
  <c r="L10" i="13"/>
  <c r="L9" i="13"/>
  <c r="L7" i="13"/>
  <c r="L5" i="13"/>
  <c r="D22" i="1" l="1"/>
  <c r="D16" i="1"/>
  <c r="D27" i="1"/>
  <c r="D20" i="8"/>
  <c r="E12" i="8"/>
  <c r="F12" i="8"/>
  <c r="G12" i="8"/>
  <c r="I12" i="8"/>
  <c r="I24" i="10"/>
  <c r="G24" i="10"/>
  <c r="F24" i="10"/>
  <c r="E24" i="10"/>
  <c r="D24" i="10"/>
  <c r="I33" i="8"/>
  <c r="G33" i="8"/>
  <c r="F33" i="8"/>
  <c r="E33" i="8"/>
  <c r="D33" i="8"/>
  <c r="D29" i="8"/>
  <c r="E27" i="1"/>
  <c r="F27" i="1"/>
  <c r="G27" i="1"/>
  <c r="F22" i="1"/>
  <c r="G22" i="1"/>
  <c r="H22" i="1"/>
  <c r="I22" i="1"/>
  <c r="J22" i="1"/>
  <c r="F16" i="1"/>
  <c r="G16" i="1"/>
  <c r="J16" i="1"/>
  <c r="M19" i="10"/>
  <c r="M25" i="10" s="1"/>
  <c r="L19" i="10"/>
  <c r="L25" i="10" s="1"/>
  <c r="D19" i="10"/>
  <c r="N29" i="9"/>
  <c r="M29" i="9"/>
  <c r="D29" i="9"/>
  <c r="E34" i="8" l="1"/>
  <c r="N8" i="13"/>
  <c r="K10" i="13"/>
  <c r="M34" i="9"/>
  <c r="H8" i="13"/>
  <c r="N34" i="9"/>
  <c r="I8" i="13"/>
  <c r="F28" i="1"/>
  <c r="J10" i="13"/>
  <c r="M10" i="13"/>
  <c r="I10" i="13"/>
  <c r="H10" i="13"/>
  <c r="G28" i="1"/>
  <c r="J28" i="1"/>
  <c r="E28" i="1"/>
  <c r="D28" i="1"/>
  <c r="H20" i="8"/>
  <c r="H34" i="8" s="1"/>
  <c r="I28" i="1"/>
  <c r="H28" i="1"/>
  <c r="L6" i="13" l="1"/>
  <c r="E16" i="10"/>
  <c r="F16" i="10"/>
  <c r="G16" i="10"/>
  <c r="I16" i="10"/>
  <c r="D16" i="10"/>
  <c r="D12" i="10"/>
  <c r="I12" i="10"/>
  <c r="G12" i="10"/>
  <c r="F12" i="10"/>
  <c r="E12" i="10"/>
  <c r="D20" i="9"/>
  <c r="H6" i="13" s="1"/>
  <c r="E33" i="9"/>
  <c r="F33" i="9"/>
  <c r="G33" i="9"/>
  <c r="J33" i="9"/>
  <c r="D33" i="9"/>
  <c r="H9" i="13" s="1"/>
  <c r="F29" i="9"/>
  <c r="G29" i="9"/>
  <c r="D24" i="9"/>
  <c r="J20" i="9"/>
  <c r="G20" i="9"/>
  <c r="D12" i="9"/>
  <c r="F20" i="9"/>
  <c r="J24" i="9"/>
  <c r="G24" i="9"/>
  <c r="F24" i="9"/>
  <c r="E24" i="9"/>
  <c r="J12" i="9"/>
  <c r="G12" i="9"/>
  <c r="F12" i="9"/>
  <c r="E12" i="9"/>
  <c r="I29" i="8"/>
  <c r="F29" i="8"/>
  <c r="G29" i="8"/>
  <c r="F25" i="8"/>
  <c r="G25" i="8"/>
  <c r="I25" i="8"/>
  <c r="D25" i="8"/>
  <c r="D34" i="8" s="1"/>
  <c r="F20" i="8"/>
  <c r="G20" i="8"/>
  <c r="I20" i="8"/>
  <c r="J5" i="13" l="1"/>
  <c r="H5" i="13"/>
  <c r="I34" i="8"/>
  <c r="G34" i="8"/>
  <c r="F34" i="8"/>
  <c r="J7" i="13"/>
  <c r="K5" i="13"/>
  <c r="J6" i="13"/>
  <c r="M5" i="13"/>
  <c r="K6" i="13"/>
  <c r="L11" i="13"/>
  <c r="L12" i="13"/>
  <c r="K9" i="13"/>
  <c r="K7" i="13"/>
  <c r="E25" i="10"/>
  <c r="J9" i="13"/>
  <c r="M6" i="13"/>
  <c r="I6" i="13"/>
  <c r="M7" i="13"/>
  <c r="I7" i="13"/>
  <c r="M9" i="13"/>
  <c r="I9" i="13"/>
  <c r="D25" i="10"/>
  <c r="H7" i="13"/>
  <c r="I5" i="13"/>
  <c r="F25" i="10"/>
  <c r="G34" i="9"/>
  <c r="J34" i="9"/>
  <c r="F34" i="9"/>
  <c r="I25" i="10"/>
  <c r="E34" i="9"/>
  <c r="G25" i="10"/>
  <c r="D34" i="9"/>
  <c r="J11" i="13" l="1"/>
  <c r="K12" i="13"/>
  <c r="J12" i="13"/>
  <c r="K11" i="13"/>
  <c r="O11" i="13"/>
  <c r="O12" i="13"/>
  <c r="M12" i="13"/>
  <c r="I12" i="13"/>
  <c r="I11" i="13"/>
  <c r="M11" i="13"/>
  <c r="N12" i="13"/>
  <c r="N11" i="13"/>
  <c r="H11" i="13"/>
  <c r="H12" i="13"/>
</calcChain>
</file>

<file path=xl/sharedStrings.xml><?xml version="1.0" encoding="utf-8"?>
<sst xmlns="http://schemas.openxmlformats.org/spreadsheetml/2006/main" count="245" uniqueCount="97">
  <si>
    <t>PLAN STUDIÓW</t>
  </si>
  <si>
    <t>Lp.</t>
  </si>
  <si>
    <t>Przedmiot</t>
  </si>
  <si>
    <t>OGÓŁEM</t>
  </si>
  <si>
    <t xml:space="preserve">SEMESTR I             </t>
  </si>
  <si>
    <t xml:space="preserve">Liczba godzin </t>
  </si>
  <si>
    <t>ECTS</t>
  </si>
  <si>
    <t>wykłady</t>
  </si>
  <si>
    <t>ćwiczenia</t>
  </si>
  <si>
    <t>praktyki zawodowe</t>
  </si>
  <si>
    <t xml:space="preserve"> ECTS praktyki zawodowe</t>
  </si>
  <si>
    <t>egzamin</t>
  </si>
  <si>
    <t>zaliczenie/zaliczenie z oceną</t>
  </si>
  <si>
    <t>RAZEM:</t>
  </si>
  <si>
    <t>RAZEM I SEMESTR:</t>
  </si>
  <si>
    <t>zal z oceną</t>
  </si>
  <si>
    <t>Instytucja: Wyższa Szkoła Przedsiębiorczości i Administracji w Lublinie</t>
  </si>
  <si>
    <t>Moduł A - Nauki społeczne i humanistyczne</t>
  </si>
  <si>
    <t>Dydaktyka medyczna</t>
  </si>
  <si>
    <t>Język angielski cz. 1</t>
  </si>
  <si>
    <t>Moduł B - Zaawansowana praktyka pielęgniarska</t>
  </si>
  <si>
    <t>Poradnictwo w pielęgniarstwie</t>
  </si>
  <si>
    <t>Seminarium dyplomowe cz. 1</t>
  </si>
  <si>
    <t>PRAKTYKI ZAWODOWE</t>
  </si>
  <si>
    <t>WYKŁADY I ĆWICZENIA</t>
  </si>
  <si>
    <t>Forma zaliczenia</t>
  </si>
  <si>
    <t>Forma zaliczenia praktyk</t>
  </si>
  <si>
    <t xml:space="preserve"> ECTS</t>
  </si>
  <si>
    <t>Moduł D - Praktyki zawodowe</t>
  </si>
  <si>
    <t>Język angielski cz. 2</t>
  </si>
  <si>
    <t>Farmakologia i ordynowanie produktów leczniczych</t>
  </si>
  <si>
    <t>Koordynowana opieka zdrowotna</t>
  </si>
  <si>
    <t>Seminarium dyplomowe cz. 2</t>
  </si>
  <si>
    <t>Statystyka medyczna</t>
  </si>
  <si>
    <t>Przedmioty do dyspozycji Uczelni z grupy A Nauki społeczne i humanistyczne</t>
  </si>
  <si>
    <t>Bezpieczeństwo pacjenta, organizacja i ekonomika systemu ochrony zdrowia</t>
  </si>
  <si>
    <t>Rehabilitacja kliniczna i uzdrowiskowa</t>
  </si>
  <si>
    <t>SEMESTR III</t>
  </si>
  <si>
    <t>Język angielski cz. 3</t>
  </si>
  <si>
    <t>Pielęgniarstwo epidemiologiczne</t>
  </si>
  <si>
    <t>SEMESTR II</t>
  </si>
  <si>
    <t>Opieka i edukacja terapeutyczna w zaburzeniach układu nerwowego</t>
  </si>
  <si>
    <t>Informacja naukowa</t>
  </si>
  <si>
    <t>Seminarium dyplomowe cz. 3</t>
  </si>
  <si>
    <t>Przedmioty do dyspozycji Uczelni z grupy A Nauki społeczne i humanistyczne - do wyboru 1 z 2</t>
  </si>
  <si>
    <t>Przedmioty do dyspozycji Uczelni z grupy B Zaawansowana praktyka pielęgniarska cz. 1 - do wyboru 1 z 2</t>
  </si>
  <si>
    <t>Emocje w relacjach interpersonalnych - ćwiczenia</t>
  </si>
  <si>
    <t>Konstruktywne rozwiązywanie konfliktów</t>
  </si>
  <si>
    <t>Medycyna środowiska nauczania i wychowania</t>
  </si>
  <si>
    <t>Medycyna pracy i pielęgniarstwo w ochronie zdrowia</t>
  </si>
  <si>
    <t>RAZEM II SEMESTR:</t>
  </si>
  <si>
    <t>RAZEM III SEMESTR:</t>
  </si>
  <si>
    <t>RAZEM IV SEMESTR:</t>
  </si>
  <si>
    <t>SEMESTR IV</t>
  </si>
  <si>
    <t>Język angielski cz. 4</t>
  </si>
  <si>
    <t>Seminarium dyplomowe cz. 4</t>
  </si>
  <si>
    <t>Egzamin magisterski - Przygotowanie pracy dyplomowej i przygotowanie do egzaminu dyplomowego</t>
  </si>
  <si>
    <t>Pielęgniarstwo operacyjne</t>
  </si>
  <si>
    <t>Pielęgniarstwo kardiologiczne</t>
  </si>
  <si>
    <t>Pielęgniarstwo w neonatologii</t>
  </si>
  <si>
    <t>Przedmioty do dyspozycji Uczelni z grupy B Zaawansowana praktyka pielęgniarska cz. 2 - do wyboru 2 z 3</t>
  </si>
  <si>
    <t>Mechanizmy działania leków, wypisywania recept i zleceń na leki oraz substancje spożywcze specjalnego przeznaczenia</t>
  </si>
  <si>
    <t>MODUŁ UZUPEŁNIAJĄCY</t>
  </si>
  <si>
    <t>ćwiczenia kliniczne</t>
  </si>
  <si>
    <t>ćwiczenia kliniczne w warunkach symulowanych</t>
  </si>
  <si>
    <t>Program studiow - Harmonogram realizacji studiów</t>
  </si>
  <si>
    <t>ZAJĘCIA TEORETYCZNE</t>
  </si>
  <si>
    <t>KSZTAŁCENIE PRAKTYCZNE</t>
  </si>
  <si>
    <t>ćwiczenia w warunkach symulowanych</t>
  </si>
  <si>
    <t xml:space="preserve"> ECTS zajęcia teoretyczne</t>
  </si>
  <si>
    <t>RAZEM SEMESTR OD 1-4</t>
  </si>
  <si>
    <t xml:space="preserve">Moduł D - Praktyki zawodowe </t>
  </si>
  <si>
    <t>Zajęcia do dyspozycji WSPA - moduł A</t>
  </si>
  <si>
    <t>Zajęcia do dyspozycji WSPA - moduł B</t>
  </si>
  <si>
    <t>Moduł C - Badania naukowe i rozwój praktyki zawodowej pielęgniarki</t>
  </si>
  <si>
    <t>Prawo w praktyce zawodowej pielęgniarki</t>
  </si>
  <si>
    <t>Zarządzanie w praktyce zawodowej pielęgniarki</t>
  </si>
  <si>
    <t>Wielokulturowość w praktyce zawodowej pielęgniarki</t>
  </si>
  <si>
    <t>Badania naukowe w praktyce zawodowej pielęgniarki</t>
  </si>
  <si>
    <t>Praktyka zawodowa pielęgniarki oparta na dowodach naukowych</t>
  </si>
  <si>
    <t>Praktyka zawodowa pielęgniarki w perspektywie międzynarodowej</t>
  </si>
  <si>
    <t>Opieka i edukacja terapeutyczna w wybranych chorobach przewlekłych</t>
  </si>
  <si>
    <t>Ordynowanie leków i wystawianie recept</t>
  </si>
  <si>
    <t>SUMA OGÓŁEM</t>
  </si>
  <si>
    <t>SUMA STANDARD</t>
  </si>
  <si>
    <t>Opieka i edukacja terapeutyczna w bólu ostrym i przewlekłym (w tym terapia bólu u dorosłych)</t>
  </si>
  <si>
    <t>Opieka i edukacja terapeutyczna w chorobach o podłożu alergicznym</t>
  </si>
  <si>
    <r>
      <t xml:space="preserve">Kierunek: </t>
    </r>
    <r>
      <rPr>
        <b/>
        <sz val="9.5"/>
        <color indexed="10"/>
        <rFont val="Times New Roman"/>
        <family val="1"/>
        <charset val="238"/>
      </rPr>
      <t>Pielęgniarstwo II stopnia</t>
    </r>
  </si>
  <si>
    <t>Opieka i edukacja terapeutyczna w chorobach przewlekłych układu oddechowego (niewydolność oddechowa, POChP)</t>
  </si>
  <si>
    <t>Opieka i edukacja terapeutyczna w chorobach nowotworowych</t>
  </si>
  <si>
    <t>Opieka i edukacja terapeutyczna w leczeniu żywieniowym dojelitowym i pozajelitowym</t>
  </si>
  <si>
    <t>Opieka i edukacja terapeutyczna w ranach przewlekłych i przetokach (leczenie ran, kompresjoterapia, opieka nad pacjentem z przetoką jelitową i moczową)</t>
  </si>
  <si>
    <t>Opieka i edukacja terapeutyczna w tlenoterapii ciągłej i wentylacji mechanicznej oraz pielęgnowanie dorosłego wentylowanego mechanicznie w chorobach przewlekłych</t>
  </si>
  <si>
    <t xml:space="preserve"> Opieka i edukacja terapeutyczna w chorobach przewlekłych układu krążenia - niewydolność krążenia i zaburzeniach rytmu, nadciśnienie tętnicze</t>
  </si>
  <si>
    <t>Opieka i edukacja terapeutyczna w cukrzycy (opieka nad pacjentem z cukrzycą i edukacja w cukrzycy)</t>
  </si>
  <si>
    <t>Opieka i edukacja terapeutyczna w chorobach nerek (leczenie nerkozastępcze, w tym dializoterapia)</t>
  </si>
  <si>
    <t>Opieka i edukacja terapeutyczna w zaburzeniach zdrowia psychicznego oraz rehabilitacja pacjenta z przewlekłymi zaburzeniami psychicznymi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</si>
</sst>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b/>
      <sz val="11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9.5"/>
      <color indexed="8"/>
      <name val="Times New Roman"/>
      <family val="1"/>
      <charset val="238"/>
    </font>
    <font>
      <b/>
      <sz val="9.5"/>
      <color indexed="10"/>
      <name val="Times New Roman"/>
      <family val="1"/>
      <charset val="238"/>
    </font>
    <font>
      <b/>
      <sz val="9.5"/>
      <name val="Times New Roman"/>
      <family val="1"/>
      <charset val="238"/>
    </font>
    <font>
      <b/>
      <sz val="9.5"/>
      <color theme="1"/>
      <name val="Times New Roman"/>
      <family val="1"/>
      <charset val="238"/>
    </font>
    <font>
      <sz val="9.5"/>
      <color theme="1"/>
      <name val="Times New Roman"/>
      <family val="1"/>
      <charset val="238"/>
    </font>
    <font>
      <sz val="9.5"/>
      <name val="Times New Roman"/>
      <family val="1"/>
      <charset val="238"/>
    </font>
    <font>
      <sz val="9.5"/>
      <color indexed="8"/>
      <name val="Times New Roman"/>
      <family val="1"/>
      <charset val="238"/>
    </font>
    <font>
      <i/>
      <sz val="9.5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7" fillId="0" borderId="0" xfId="0" applyFont="1"/>
    <xf numFmtId="10" fontId="7" fillId="0" borderId="0" xfId="0" applyNumberFormat="1" applyFont="1"/>
    <xf numFmtId="0" fontId="3" fillId="2" borderId="18" xfId="1" applyFont="1" applyFill="1" applyBorder="1" applyAlignment="1">
      <alignment vertical="center" wrapText="1"/>
    </xf>
    <xf numFmtId="0" fontId="5" fillId="0" borderId="10" xfId="0" applyFont="1" applyBorder="1"/>
    <xf numFmtId="0" fontId="5" fillId="0" borderId="11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/>
    <xf numFmtId="0" fontId="5" fillId="0" borderId="0" xfId="0" applyFont="1"/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6" fillId="7" borderId="28" xfId="0" applyFont="1" applyFill="1" applyBorder="1" applyAlignment="1">
      <alignment horizontal="center" vertical="center"/>
    </xf>
    <xf numFmtId="0" fontId="6" fillId="8" borderId="28" xfId="0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0" fontId="12" fillId="0" borderId="0" xfId="0" applyFont="1"/>
    <xf numFmtId="0" fontId="14" fillId="0" borderId="0" xfId="1" applyFont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 wrapText="1"/>
    </xf>
    <xf numFmtId="0" fontId="11" fillId="5" borderId="3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8" fillId="0" borderId="0" xfId="1" applyFont="1" applyAlignment="1">
      <alignment horizontal="left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8" fillId="0" borderId="0" xfId="1" applyFont="1" applyAlignment="1">
      <alignment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center" wrapText="1"/>
    </xf>
    <xf numFmtId="0" fontId="3" fillId="8" borderId="14" xfId="1" applyFont="1" applyFill="1" applyBorder="1" applyAlignment="1">
      <alignment horizontal="center" vertical="center" wrapText="1"/>
    </xf>
    <xf numFmtId="0" fontId="3" fillId="8" borderId="15" xfId="1" applyFont="1" applyFill="1" applyBorder="1" applyAlignment="1">
      <alignment horizontal="center" vertical="center" wrapText="1"/>
    </xf>
    <xf numFmtId="0" fontId="3" fillId="7" borderId="8" xfId="1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right"/>
    </xf>
    <xf numFmtId="0" fontId="6" fillId="2" borderId="23" xfId="0" applyFont="1" applyFill="1" applyBorder="1" applyAlignment="1">
      <alignment horizontal="right"/>
    </xf>
    <xf numFmtId="0" fontId="6" fillId="2" borderId="24" xfId="0" applyFont="1" applyFill="1" applyBorder="1" applyAlignment="1">
      <alignment horizontal="right"/>
    </xf>
    <xf numFmtId="0" fontId="2" fillId="2" borderId="14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15" xfId="1" applyFont="1" applyFill="1" applyBorder="1" applyAlignment="1">
      <alignment horizontal="left" vertical="center" wrapText="1"/>
    </xf>
    <xf numFmtId="0" fontId="6" fillId="2" borderId="14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6" fillId="2" borderId="15" xfId="1" applyFont="1" applyFill="1" applyBorder="1" applyAlignment="1">
      <alignment horizontal="left" vertical="center" wrapText="1"/>
    </xf>
    <xf numFmtId="0" fontId="6" fillId="2" borderId="34" xfId="0" applyFont="1" applyFill="1" applyBorder="1" applyAlignment="1">
      <alignment horizontal="right"/>
    </xf>
    <xf numFmtId="0" fontId="6" fillId="2" borderId="35" xfId="0" applyFont="1" applyFill="1" applyBorder="1" applyAlignment="1">
      <alignment horizontal="right"/>
    </xf>
    <xf numFmtId="0" fontId="6" fillId="2" borderId="36" xfId="0" applyFont="1" applyFill="1" applyBorder="1" applyAlignment="1">
      <alignment horizontal="right"/>
    </xf>
    <xf numFmtId="0" fontId="6" fillId="2" borderId="19" xfId="1" applyFont="1" applyFill="1" applyBorder="1" applyAlignment="1">
      <alignment horizontal="left" vertical="center" wrapText="1"/>
    </xf>
    <xf numFmtId="0" fontId="6" fillId="2" borderId="9" xfId="1" applyFont="1" applyFill="1" applyBorder="1" applyAlignment="1">
      <alignment horizontal="left" vertical="center" wrapText="1"/>
    </xf>
    <xf numFmtId="0" fontId="6" fillId="2" borderId="20" xfId="1" applyFont="1" applyFill="1" applyBorder="1" applyAlignment="1">
      <alignment horizontal="left" vertical="center" wrapText="1"/>
    </xf>
    <xf numFmtId="0" fontId="3" fillId="7" borderId="32" xfId="1" applyFont="1" applyFill="1" applyBorder="1" applyAlignment="1">
      <alignment horizontal="center" vertical="center" wrapText="1"/>
    </xf>
    <xf numFmtId="0" fontId="3" fillId="7" borderId="25" xfId="1" applyFont="1" applyFill="1" applyBorder="1" applyAlignment="1">
      <alignment horizontal="center" vertical="center" wrapText="1"/>
    </xf>
    <xf numFmtId="0" fontId="3" fillId="8" borderId="33" xfId="1" applyFont="1" applyFill="1" applyBorder="1" applyAlignment="1">
      <alignment horizontal="center" vertical="center" wrapText="1"/>
    </xf>
    <xf numFmtId="0" fontId="3" fillId="8" borderId="29" xfId="1" applyFont="1" applyFill="1" applyBorder="1" applyAlignment="1">
      <alignment horizontal="center" vertical="center" wrapText="1"/>
    </xf>
    <xf numFmtId="0" fontId="4" fillId="8" borderId="32" xfId="1" applyFont="1" applyFill="1" applyBorder="1" applyAlignment="1">
      <alignment horizontal="center" vertical="center" wrapText="1"/>
    </xf>
    <xf numFmtId="0" fontId="4" fillId="8" borderId="25" xfId="1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3" fillId="7" borderId="14" xfId="1" applyFont="1" applyFill="1" applyBorder="1" applyAlignment="1">
      <alignment horizontal="center" vertical="center" wrapText="1"/>
    </xf>
    <xf numFmtId="0" fontId="3" fillId="7" borderId="3" xfId="1" applyFont="1" applyFill="1" applyBorder="1" applyAlignment="1">
      <alignment horizontal="center" vertical="center" wrapText="1"/>
    </xf>
    <xf numFmtId="0" fontId="3" fillId="7" borderId="15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6" borderId="31" xfId="1" applyFont="1" applyFill="1" applyBorder="1" applyAlignment="1">
      <alignment horizontal="center" vertical="center" wrapText="1"/>
    </xf>
    <xf numFmtId="0" fontId="3" fillId="6" borderId="21" xfId="1" applyFont="1" applyFill="1" applyBorder="1" applyAlignment="1">
      <alignment horizontal="center" vertical="center" wrapText="1"/>
    </xf>
    <xf numFmtId="0" fontId="3" fillId="6" borderId="32" xfId="1" applyFont="1" applyFill="1" applyBorder="1" applyAlignment="1">
      <alignment horizontal="center" vertical="center" wrapText="1"/>
    </xf>
    <xf numFmtId="0" fontId="3" fillId="6" borderId="25" xfId="1" applyFont="1" applyFill="1" applyBorder="1" applyAlignment="1">
      <alignment horizontal="center" vertical="center" wrapText="1"/>
    </xf>
    <xf numFmtId="0" fontId="3" fillId="7" borderId="31" xfId="1" applyFont="1" applyFill="1" applyBorder="1" applyAlignment="1">
      <alignment horizontal="center" vertical="center" wrapText="1"/>
    </xf>
    <xf numFmtId="0" fontId="3" fillId="7" borderId="21" xfId="1" applyFont="1" applyFill="1" applyBorder="1" applyAlignment="1">
      <alignment horizontal="center" vertical="center" wrapText="1"/>
    </xf>
    <xf numFmtId="0" fontId="3" fillId="7" borderId="7" xfId="1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zoomScaleNormal="100" workbookViewId="0">
      <selection sqref="A1:C1"/>
    </sheetView>
  </sheetViews>
  <sheetFormatPr defaultRowHeight="14.4"/>
  <cols>
    <col min="1" max="1" width="4.44140625" customWidth="1"/>
    <col min="2" max="2" width="14.6640625" customWidth="1"/>
    <col min="3" max="3" width="26.44140625" customWidth="1"/>
    <col min="4" max="4" width="9.6640625" bestFit="1" customWidth="1"/>
    <col min="8" max="8" width="0" hidden="1" customWidth="1"/>
    <col min="9" max="9" width="13" customWidth="1"/>
    <col min="10" max="10" width="10.44140625" customWidth="1"/>
    <col min="11" max="11" width="11" customWidth="1"/>
    <col min="12" max="12" width="11.88671875" customWidth="1"/>
    <col min="14" max="14" width="10" customWidth="1"/>
    <col min="15" max="15" width="11.109375" customWidth="1"/>
  </cols>
  <sheetData>
    <row r="1" spans="1:15">
      <c r="A1" s="82" t="s">
        <v>65</v>
      </c>
      <c r="B1" s="82"/>
      <c r="C1" s="82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23.4" customHeight="1">
      <c r="A2" s="83" t="s">
        <v>16</v>
      </c>
      <c r="B2" s="83"/>
      <c r="C2" s="83"/>
      <c r="D2" s="22"/>
      <c r="E2" s="22"/>
      <c r="F2" s="22"/>
      <c r="G2" s="22"/>
      <c r="H2" s="22"/>
      <c r="I2" s="22"/>
      <c r="J2" s="59"/>
      <c r="K2" s="59"/>
      <c r="L2" s="59"/>
      <c r="M2" s="51"/>
      <c r="N2" s="51"/>
      <c r="O2" s="51"/>
    </row>
    <row r="3" spans="1:15">
      <c r="A3" s="60" t="s">
        <v>87</v>
      </c>
      <c r="B3" s="60"/>
      <c r="C3" s="60"/>
      <c r="D3" s="22"/>
      <c r="E3" s="22"/>
      <c r="F3" s="22"/>
      <c r="G3" s="22"/>
      <c r="H3" s="22"/>
      <c r="I3" s="22"/>
      <c r="J3" s="59"/>
      <c r="K3" s="59"/>
      <c r="L3" s="59"/>
      <c r="M3" s="51"/>
      <c r="N3" s="51"/>
      <c r="O3" s="51"/>
    </row>
    <row r="4" spans="1:15">
      <c r="A4" s="22"/>
      <c r="B4" s="22"/>
      <c r="C4" s="22"/>
      <c r="D4" s="59" t="s">
        <v>0</v>
      </c>
      <c r="E4" s="59"/>
      <c r="F4" s="59"/>
      <c r="G4" s="59"/>
      <c r="H4" s="22"/>
      <c r="I4" s="22"/>
      <c r="J4" s="23"/>
      <c r="K4" s="24"/>
      <c r="L4" s="22"/>
      <c r="M4" s="51"/>
      <c r="N4" s="51"/>
      <c r="O4" s="51"/>
    </row>
    <row r="5" spans="1:1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51"/>
      <c r="N5" s="51"/>
      <c r="O5" s="51"/>
    </row>
    <row r="6" spans="1:15">
      <c r="A6" s="61" t="s">
        <v>1</v>
      </c>
      <c r="B6" s="61" t="s">
        <v>2</v>
      </c>
      <c r="C6" s="61"/>
      <c r="D6" s="62" t="s">
        <v>3</v>
      </c>
      <c r="E6" s="62"/>
      <c r="F6" s="61" t="s">
        <v>4</v>
      </c>
      <c r="G6" s="61"/>
      <c r="H6" s="61"/>
      <c r="I6" s="61"/>
      <c r="J6" s="61"/>
      <c r="K6" s="61"/>
      <c r="L6" s="61"/>
      <c r="M6" s="61"/>
      <c r="N6" s="61"/>
      <c r="O6" s="61"/>
    </row>
    <row r="7" spans="1:15">
      <c r="A7" s="61"/>
      <c r="B7" s="61"/>
      <c r="C7" s="61"/>
      <c r="D7" s="62"/>
      <c r="E7" s="62"/>
      <c r="F7" s="63" t="s">
        <v>24</v>
      </c>
      <c r="G7" s="63"/>
      <c r="H7" s="63"/>
      <c r="I7" s="63"/>
      <c r="J7" s="63"/>
      <c r="K7" s="63"/>
      <c r="L7" s="63"/>
      <c r="M7" s="61" t="s">
        <v>23</v>
      </c>
      <c r="N7" s="61"/>
      <c r="O7" s="61"/>
    </row>
    <row r="8" spans="1:15" ht="21" customHeight="1">
      <c r="A8" s="61"/>
      <c r="B8" s="61"/>
      <c r="C8" s="61"/>
      <c r="D8" s="62" t="s">
        <v>5</v>
      </c>
      <c r="E8" s="62" t="s">
        <v>6</v>
      </c>
      <c r="F8" s="63" t="s">
        <v>7</v>
      </c>
      <c r="G8" s="63" t="s">
        <v>8</v>
      </c>
      <c r="H8" s="84" t="s">
        <v>63</v>
      </c>
      <c r="I8" s="84" t="s">
        <v>64</v>
      </c>
      <c r="J8" s="63" t="s">
        <v>27</v>
      </c>
      <c r="K8" s="63" t="s">
        <v>25</v>
      </c>
      <c r="L8" s="63"/>
      <c r="M8" s="61" t="s">
        <v>9</v>
      </c>
      <c r="N8" s="61" t="s">
        <v>10</v>
      </c>
      <c r="O8" s="61" t="s">
        <v>26</v>
      </c>
    </row>
    <row r="9" spans="1:15" ht="34.65" customHeight="1">
      <c r="A9" s="61"/>
      <c r="B9" s="61"/>
      <c r="C9" s="61"/>
      <c r="D9" s="62"/>
      <c r="E9" s="62"/>
      <c r="F9" s="63"/>
      <c r="G9" s="63"/>
      <c r="H9" s="85"/>
      <c r="I9" s="85"/>
      <c r="J9" s="63"/>
      <c r="K9" s="25" t="s">
        <v>11</v>
      </c>
      <c r="L9" s="25" t="s">
        <v>12</v>
      </c>
      <c r="M9" s="61"/>
      <c r="N9" s="61"/>
      <c r="O9" s="61"/>
    </row>
    <row r="10" spans="1:15">
      <c r="A10" s="76" t="s">
        <v>17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8"/>
    </row>
    <row r="11" spans="1:15" ht="28.2" customHeight="1">
      <c r="A11" s="26">
        <v>1</v>
      </c>
      <c r="B11" s="79" t="s">
        <v>75</v>
      </c>
      <c r="C11" s="79"/>
      <c r="D11" s="27">
        <f>SUM(F11:I11)+M11</f>
        <v>35</v>
      </c>
      <c r="E11" s="28">
        <f>J11+N11</f>
        <v>3</v>
      </c>
      <c r="F11" s="26">
        <v>15</v>
      </c>
      <c r="G11" s="26">
        <v>20</v>
      </c>
      <c r="H11" s="26"/>
      <c r="I11" s="26"/>
      <c r="J11" s="26">
        <v>3</v>
      </c>
      <c r="K11" s="29"/>
      <c r="L11" s="26" t="s">
        <v>15</v>
      </c>
      <c r="M11" s="30"/>
      <c r="N11" s="30"/>
      <c r="O11" s="30"/>
    </row>
    <row r="12" spans="1:15" ht="26.4" customHeight="1">
      <c r="A12" s="31">
        <v>2</v>
      </c>
      <c r="B12" s="67" t="s">
        <v>76</v>
      </c>
      <c r="C12" s="68"/>
      <c r="D12" s="27">
        <f t="shared" ref="D12:D15" si="0">SUM(F12:I12)+M12</f>
        <v>35</v>
      </c>
      <c r="E12" s="28">
        <f t="shared" ref="E12:E15" si="1">J12+N12</f>
        <v>3</v>
      </c>
      <c r="F12" s="26">
        <v>15</v>
      </c>
      <c r="G12" s="26">
        <v>20</v>
      </c>
      <c r="H12" s="26"/>
      <c r="I12" s="26"/>
      <c r="J12" s="26">
        <v>3</v>
      </c>
      <c r="K12" s="29" t="s">
        <v>11</v>
      </c>
      <c r="L12" s="26"/>
      <c r="M12" s="30"/>
      <c r="N12" s="30"/>
      <c r="O12" s="30"/>
    </row>
    <row r="13" spans="1:15" ht="19.649999999999999" customHeight="1">
      <c r="A13" s="32">
        <v>3</v>
      </c>
      <c r="B13" s="65" t="s">
        <v>18</v>
      </c>
      <c r="C13" s="66"/>
      <c r="D13" s="27">
        <f t="shared" si="0"/>
        <v>35</v>
      </c>
      <c r="E13" s="28">
        <f t="shared" si="1"/>
        <v>3</v>
      </c>
      <c r="F13" s="33">
        <v>15</v>
      </c>
      <c r="G13" s="33">
        <v>20</v>
      </c>
      <c r="H13" s="33"/>
      <c r="I13" s="33"/>
      <c r="J13" s="34">
        <v>3</v>
      </c>
      <c r="K13" s="29" t="s">
        <v>11</v>
      </c>
      <c r="L13" s="33"/>
      <c r="M13" s="35"/>
      <c r="N13" s="36"/>
      <c r="O13" s="35"/>
    </row>
    <row r="14" spans="1:15" ht="25.95" customHeight="1">
      <c r="A14" s="37">
        <v>4</v>
      </c>
      <c r="B14" s="81" t="s">
        <v>77</v>
      </c>
      <c r="C14" s="81"/>
      <c r="D14" s="27">
        <f t="shared" si="0"/>
        <v>25</v>
      </c>
      <c r="E14" s="28">
        <f t="shared" si="1"/>
        <v>2</v>
      </c>
      <c r="F14" s="37">
        <v>10</v>
      </c>
      <c r="G14" s="37">
        <v>5</v>
      </c>
      <c r="H14" s="37"/>
      <c r="I14" s="37">
        <v>10</v>
      </c>
      <c r="J14" s="37">
        <v>2</v>
      </c>
      <c r="K14" s="37"/>
      <c r="L14" s="37" t="s">
        <v>15</v>
      </c>
      <c r="M14" s="38"/>
      <c r="N14" s="38"/>
      <c r="O14" s="38"/>
    </row>
    <row r="15" spans="1:15" ht="19.95" customHeight="1">
      <c r="A15" s="26">
        <v>5</v>
      </c>
      <c r="B15" s="65" t="s">
        <v>19</v>
      </c>
      <c r="C15" s="66"/>
      <c r="D15" s="27">
        <f t="shared" si="0"/>
        <v>20</v>
      </c>
      <c r="E15" s="28">
        <f t="shared" si="1"/>
        <v>2</v>
      </c>
      <c r="F15" s="33"/>
      <c r="G15" s="33">
        <v>20</v>
      </c>
      <c r="H15" s="33"/>
      <c r="I15" s="33"/>
      <c r="J15" s="34">
        <v>2</v>
      </c>
      <c r="K15" s="29"/>
      <c r="L15" s="33" t="s">
        <v>15</v>
      </c>
      <c r="M15" s="35"/>
      <c r="N15" s="36"/>
      <c r="O15" s="35"/>
    </row>
    <row r="16" spans="1:15">
      <c r="A16" s="71" t="s">
        <v>13</v>
      </c>
      <c r="B16" s="72"/>
      <c r="C16" s="72"/>
      <c r="D16" s="39">
        <f>SUM(D11:D15)</f>
        <v>150</v>
      </c>
      <c r="E16" s="39">
        <f>SUM(E11:E15)</f>
        <v>13</v>
      </c>
      <c r="F16" s="39">
        <f>SUM(F11:F15)</f>
        <v>55</v>
      </c>
      <c r="G16" s="39">
        <f>SUM(G11:G15)</f>
        <v>85</v>
      </c>
      <c r="H16" s="39"/>
      <c r="I16" s="39"/>
      <c r="J16" s="39">
        <f>SUM(J11:J15)</f>
        <v>13</v>
      </c>
      <c r="K16" s="40"/>
      <c r="L16" s="40"/>
      <c r="M16" s="40"/>
      <c r="N16" s="40"/>
      <c r="O16" s="40"/>
    </row>
    <row r="17" spans="1:15">
      <c r="A17" s="75" t="s">
        <v>20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</row>
    <row r="18" spans="1:15" ht="22.95" customHeight="1">
      <c r="A18" s="52">
        <v>6</v>
      </c>
      <c r="B18" s="80" t="s">
        <v>21</v>
      </c>
      <c r="C18" s="80"/>
      <c r="D18" s="55">
        <f>SUM(F18:I18)+M18</f>
        <v>40</v>
      </c>
      <c r="E18" s="56">
        <f>J18+N18</f>
        <v>3</v>
      </c>
      <c r="F18" s="33">
        <v>15</v>
      </c>
      <c r="G18" s="33">
        <v>25</v>
      </c>
      <c r="H18" s="33"/>
      <c r="I18" s="33"/>
      <c r="J18" s="34">
        <v>3</v>
      </c>
      <c r="K18" s="34"/>
      <c r="L18" s="33" t="s">
        <v>15</v>
      </c>
      <c r="M18" s="34"/>
      <c r="N18" s="34"/>
      <c r="O18" s="33"/>
    </row>
    <row r="19" spans="1:15" ht="33.6" customHeight="1">
      <c r="A19" s="52">
        <v>7</v>
      </c>
      <c r="B19" s="65" t="s">
        <v>88</v>
      </c>
      <c r="C19" s="66"/>
      <c r="D19" s="55">
        <f t="shared" ref="D19" si="2">SUM(F19:I19)+M19</f>
        <v>30</v>
      </c>
      <c r="E19" s="56">
        <f t="shared" ref="E19:E21" si="3">J19+N19</f>
        <v>3</v>
      </c>
      <c r="F19" s="33">
        <v>10</v>
      </c>
      <c r="G19" s="33">
        <v>10</v>
      </c>
      <c r="H19" s="33"/>
      <c r="I19" s="33">
        <v>10</v>
      </c>
      <c r="J19" s="33">
        <v>3</v>
      </c>
      <c r="K19" s="34" t="s">
        <v>11</v>
      </c>
      <c r="L19" s="33"/>
      <c r="M19" s="34"/>
      <c r="N19" s="34"/>
      <c r="O19" s="33"/>
    </row>
    <row r="20" spans="1:15" ht="24.6" customHeight="1">
      <c r="A20" s="52">
        <v>8</v>
      </c>
      <c r="B20" s="65" t="s">
        <v>85</v>
      </c>
      <c r="C20" s="66"/>
      <c r="D20" s="55">
        <f>SUM(F20:I20)+M20</f>
        <v>40</v>
      </c>
      <c r="E20" s="56">
        <f t="shared" si="3"/>
        <v>3</v>
      </c>
      <c r="F20" s="33">
        <v>15</v>
      </c>
      <c r="G20" s="33">
        <v>15</v>
      </c>
      <c r="H20" s="33"/>
      <c r="I20" s="33">
        <v>10</v>
      </c>
      <c r="J20" s="34">
        <v>3</v>
      </c>
      <c r="K20" s="34" t="s">
        <v>11</v>
      </c>
      <c r="L20" s="33"/>
      <c r="M20" s="34"/>
      <c r="N20" s="34"/>
      <c r="O20" s="33"/>
    </row>
    <row r="21" spans="1:15" ht="29.4" customHeight="1">
      <c r="A21" s="52">
        <v>9</v>
      </c>
      <c r="B21" s="65" t="s">
        <v>89</v>
      </c>
      <c r="C21" s="66"/>
      <c r="D21" s="55">
        <f t="shared" ref="D21" si="4">SUM(F21:I21)+M21</f>
        <v>30</v>
      </c>
      <c r="E21" s="56">
        <f t="shared" si="3"/>
        <v>2</v>
      </c>
      <c r="F21" s="33">
        <v>15</v>
      </c>
      <c r="G21" s="33">
        <v>5</v>
      </c>
      <c r="H21" s="33"/>
      <c r="I21" s="33">
        <v>10</v>
      </c>
      <c r="J21" s="34">
        <v>2</v>
      </c>
      <c r="K21" s="34" t="s">
        <v>11</v>
      </c>
      <c r="L21" s="33"/>
      <c r="M21" s="34"/>
      <c r="N21" s="34"/>
      <c r="O21" s="33"/>
    </row>
    <row r="22" spans="1:15">
      <c r="A22" s="73" t="s">
        <v>13</v>
      </c>
      <c r="B22" s="74"/>
      <c r="C22" s="74"/>
      <c r="D22" s="41">
        <f t="shared" ref="D22:J22" si="5">SUM(D18:D21)</f>
        <v>140</v>
      </c>
      <c r="E22" s="41">
        <f>SUM(E18:E21)</f>
        <v>11</v>
      </c>
      <c r="F22" s="41">
        <f t="shared" si="5"/>
        <v>55</v>
      </c>
      <c r="G22" s="41">
        <f t="shared" si="5"/>
        <v>55</v>
      </c>
      <c r="H22" s="41">
        <f t="shared" si="5"/>
        <v>0</v>
      </c>
      <c r="I22" s="41">
        <f t="shared" si="5"/>
        <v>30</v>
      </c>
      <c r="J22" s="41">
        <f t="shared" si="5"/>
        <v>11</v>
      </c>
      <c r="K22" s="41"/>
      <c r="L22" s="41"/>
      <c r="M22" s="41"/>
      <c r="N22" s="41"/>
      <c r="O22" s="41"/>
    </row>
    <row r="23" spans="1:15">
      <c r="A23" s="75" t="s">
        <v>74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</row>
    <row r="24" spans="1:15" ht="23.4" customHeight="1">
      <c r="A24" s="33">
        <v>10</v>
      </c>
      <c r="B24" s="65" t="s">
        <v>78</v>
      </c>
      <c r="C24" s="66"/>
      <c r="D24" s="56">
        <f>SUM(F24:I24)+M24</f>
        <v>25</v>
      </c>
      <c r="E24" s="56">
        <f>J24+N24</f>
        <v>2</v>
      </c>
      <c r="F24" s="33">
        <v>10</v>
      </c>
      <c r="G24" s="33">
        <v>15</v>
      </c>
      <c r="H24" s="33"/>
      <c r="I24" s="33"/>
      <c r="J24" s="34">
        <v>2</v>
      </c>
      <c r="K24" s="33"/>
      <c r="L24" s="34" t="s">
        <v>15</v>
      </c>
      <c r="M24" s="35"/>
      <c r="N24" s="36"/>
      <c r="O24" s="35"/>
    </row>
    <row r="25" spans="1:15" ht="28.95" customHeight="1">
      <c r="A25" s="33">
        <v>11</v>
      </c>
      <c r="B25" s="65" t="s">
        <v>79</v>
      </c>
      <c r="C25" s="66"/>
      <c r="D25" s="56">
        <f t="shared" ref="D25:D26" si="6">SUM(F25:I25)+M25</f>
        <v>15</v>
      </c>
      <c r="E25" s="56">
        <f t="shared" ref="E25:E26" si="7">J25+N25</f>
        <v>1</v>
      </c>
      <c r="F25" s="33">
        <v>10</v>
      </c>
      <c r="G25" s="33">
        <v>5</v>
      </c>
      <c r="H25" s="33"/>
      <c r="I25" s="33"/>
      <c r="J25" s="34">
        <v>1</v>
      </c>
      <c r="K25" s="33"/>
      <c r="L25" s="34" t="s">
        <v>15</v>
      </c>
      <c r="M25" s="35"/>
      <c r="N25" s="36"/>
      <c r="O25" s="35"/>
    </row>
    <row r="26" spans="1:15" ht="16.95" customHeight="1">
      <c r="A26" s="33">
        <v>12</v>
      </c>
      <c r="B26" s="65" t="s">
        <v>22</v>
      </c>
      <c r="C26" s="66"/>
      <c r="D26" s="56">
        <f t="shared" si="6"/>
        <v>20</v>
      </c>
      <c r="E26" s="56">
        <f t="shared" si="7"/>
        <v>2</v>
      </c>
      <c r="F26" s="33"/>
      <c r="G26" s="33">
        <v>20</v>
      </c>
      <c r="H26" s="33"/>
      <c r="I26" s="33"/>
      <c r="J26" s="34">
        <v>2</v>
      </c>
      <c r="K26" s="33"/>
      <c r="L26" s="34" t="s">
        <v>15</v>
      </c>
      <c r="M26" s="35"/>
      <c r="N26" s="36"/>
      <c r="O26" s="35"/>
    </row>
    <row r="27" spans="1:15" ht="14.4" customHeight="1">
      <c r="A27" s="71" t="s">
        <v>13</v>
      </c>
      <c r="B27" s="72"/>
      <c r="C27" s="72"/>
      <c r="D27" s="39">
        <f>SUM(D24:D26)</f>
        <v>60</v>
      </c>
      <c r="E27" s="39">
        <f>SUM(E24:E26)</f>
        <v>5</v>
      </c>
      <c r="F27" s="39">
        <f>SUM(F24:F26)</f>
        <v>20</v>
      </c>
      <c r="G27" s="39">
        <f>SUM(G24:G26)</f>
        <v>40</v>
      </c>
      <c r="H27" s="39"/>
      <c r="I27" s="39"/>
      <c r="J27" s="40">
        <f>SUM(J24:J26)</f>
        <v>5</v>
      </c>
      <c r="K27" s="40"/>
      <c r="L27" s="40"/>
      <c r="M27" s="40"/>
      <c r="N27" s="40"/>
      <c r="O27" s="40"/>
    </row>
    <row r="28" spans="1:15">
      <c r="A28" s="69" t="s">
        <v>14</v>
      </c>
      <c r="B28" s="70"/>
      <c r="C28" s="70"/>
      <c r="D28" s="47">
        <f t="shared" ref="D28:J28" si="8">D16+D22+D27</f>
        <v>350</v>
      </c>
      <c r="E28" s="47">
        <f t="shared" si="8"/>
        <v>29</v>
      </c>
      <c r="F28" s="47">
        <f>F16+F22+F27</f>
        <v>130</v>
      </c>
      <c r="G28" s="47">
        <f t="shared" si="8"/>
        <v>180</v>
      </c>
      <c r="H28" s="47">
        <f t="shared" si="8"/>
        <v>0</v>
      </c>
      <c r="I28" s="47">
        <f t="shared" si="8"/>
        <v>30</v>
      </c>
      <c r="J28" s="47">
        <f t="shared" si="8"/>
        <v>29</v>
      </c>
      <c r="K28" s="47"/>
      <c r="L28" s="47"/>
      <c r="M28" s="47"/>
      <c r="N28" s="47"/>
      <c r="O28" s="47"/>
    </row>
    <row r="29" spans="1:15">
      <c r="A29" s="63" t="s">
        <v>62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</row>
    <row r="30" spans="1:15" ht="46.95" customHeight="1">
      <c r="A30" s="48">
        <v>1</v>
      </c>
      <c r="B30" s="64" t="s">
        <v>61</v>
      </c>
      <c r="C30" s="64"/>
      <c r="D30" s="48">
        <f>SUM(F30:I30)+M30</f>
        <v>25</v>
      </c>
      <c r="E30" s="48">
        <f>J30+N30</f>
        <v>2</v>
      </c>
      <c r="F30" s="48">
        <v>10</v>
      </c>
      <c r="G30" s="48">
        <v>15</v>
      </c>
      <c r="H30" s="48"/>
      <c r="I30" s="48"/>
      <c r="J30" s="48">
        <v>2</v>
      </c>
      <c r="K30" s="48"/>
      <c r="L30" s="48" t="s">
        <v>15</v>
      </c>
      <c r="M30" s="48"/>
      <c r="N30" s="48"/>
      <c r="O30" s="48"/>
    </row>
  </sheetData>
  <mergeCells count="44">
    <mergeCell ref="A1:C1"/>
    <mergeCell ref="A2:C2"/>
    <mergeCell ref="M7:O7"/>
    <mergeCell ref="D8:D9"/>
    <mergeCell ref="M8:M9"/>
    <mergeCell ref="N8:N9"/>
    <mergeCell ref="F7:L7"/>
    <mergeCell ref="E8:E9"/>
    <mergeCell ref="F8:F9"/>
    <mergeCell ref="O8:O9"/>
    <mergeCell ref="H8:H9"/>
    <mergeCell ref="I8:I9"/>
    <mergeCell ref="K8:L8"/>
    <mergeCell ref="G8:G9"/>
    <mergeCell ref="J8:J9"/>
    <mergeCell ref="B6:C9"/>
    <mergeCell ref="A10:O10"/>
    <mergeCell ref="B11:C11"/>
    <mergeCell ref="A16:C16"/>
    <mergeCell ref="B13:C13"/>
    <mergeCell ref="B20:C20"/>
    <mergeCell ref="B19:C19"/>
    <mergeCell ref="A17:O17"/>
    <mergeCell ref="B18:C18"/>
    <mergeCell ref="B14:C14"/>
    <mergeCell ref="A29:O29"/>
    <mergeCell ref="B30:C30"/>
    <mergeCell ref="B15:C15"/>
    <mergeCell ref="B12:C12"/>
    <mergeCell ref="A28:C28"/>
    <mergeCell ref="A27:C27"/>
    <mergeCell ref="B25:C25"/>
    <mergeCell ref="A22:C22"/>
    <mergeCell ref="A23:O23"/>
    <mergeCell ref="B24:C24"/>
    <mergeCell ref="B21:C21"/>
    <mergeCell ref="B26:C26"/>
    <mergeCell ref="J2:L2"/>
    <mergeCell ref="A3:C3"/>
    <mergeCell ref="J3:L3"/>
    <mergeCell ref="D4:G4"/>
    <mergeCell ref="F6:O6"/>
    <mergeCell ref="A6:A9"/>
    <mergeCell ref="D6:E7"/>
  </mergeCells>
  <pageMargins left="0.7" right="0.7" top="0.75" bottom="0.75" header="0.3" footer="0.3"/>
  <pageSetup paperSize="9" scale="77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workbookViewId="0">
      <selection activeCell="H1" sqref="H1:H1048576"/>
    </sheetView>
  </sheetViews>
  <sheetFormatPr defaultRowHeight="14.4"/>
  <cols>
    <col min="1" max="1" width="4.44140625" customWidth="1"/>
    <col min="2" max="2" width="14.6640625" customWidth="1"/>
    <col min="3" max="3" width="25.88671875" customWidth="1"/>
    <col min="8" max="8" width="12.33203125" customWidth="1"/>
    <col min="9" max="9" width="10.44140625" customWidth="1"/>
    <col min="10" max="10" width="11" customWidth="1"/>
    <col min="11" max="11" width="11.88671875" customWidth="1"/>
    <col min="13" max="13" width="10" customWidth="1"/>
    <col min="14" max="14" width="11.109375" customWidth="1"/>
  </cols>
  <sheetData>
    <row r="1" spans="1:14">
      <c r="A1" s="86" t="s">
        <v>65</v>
      </c>
      <c r="B1" s="86"/>
      <c r="C1" s="86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27" customHeight="1">
      <c r="A2" s="87" t="s">
        <v>16</v>
      </c>
      <c r="B2" s="87"/>
      <c r="C2" s="87"/>
      <c r="D2" s="22"/>
      <c r="E2" s="22"/>
      <c r="F2" s="22"/>
      <c r="G2" s="22"/>
      <c r="H2" s="22"/>
      <c r="I2" s="59"/>
      <c r="J2" s="59"/>
      <c r="K2" s="59"/>
      <c r="L2" s="51"/>
      <c r="M2" s="51"/>
      <c r="N2" s="51"/>
    </row>
    <row r="3" spans="1:14">
      <c r="A3" s="87" t="s">
        <v>87</v>
      </c>
      <c r="B3" s="87"/>
      <c r="C3" s="87"/>
      <c r="D3" s="22"/>
      <c r="E3" s="22"/>
      <c r="F3" s="22"/>
      <c r="G3" s="22"/>
      <c r="H3" s="22"/>
      <c r="I3" s="59"/>
      <c r="J3" s="59"/>
      <c r="K3" s="59"/>
      <c r="L3" s="51"/>
      <c r="M3" s="51"/>
      <c r="N3" s="51"/>
    </row>
    <row r="4" spans="1:14">
      <c r="A4" s="22"/>
      <c r="B4" s="22"/>
      <c r="C4" s="22"/>
      <c r="D4" s="59" t="s">
        <v>0</v>
      </c>
      <c r="E4" s="59"/>
      <c r="F4" s="59"/>
      <c r="G4" s="59"/>
      <c r="H4" s="22"/>
      <c r="I4" s="23"/>
      <c r="J4" s="24"/>
      <c r="K4" s="22"/>
      <c r="L4" s="51"/>
      <c r="M4" s="51"/>
      <c r="N4" s="51"/>
    </row>
    <row r="5" spans="1:1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51"/>
      <c r="M5" s="51"/>
      <c r="N5" s="51"/>
    </row>
    <row r="6" spans="1:14">
      <c r="A6" s="61" t="s">
        <v>1</v>
      </c>
      <c r="B6" s="61" t="s">
        <v>2</v>
      </c>
      <c r="C6" s="61"/>
      <c r="D6" s="62" t="s">
        <v>3</v>
      </c>
      <c r="E6" s="62"/>
      <c r="F6" s="61" t="s">
        <v>40</v>
      </c>
      <c r="G6" s="61"/>
      <c r="H6" s="61"/>
      <c r="I6" s="61"/>
      <c r="J6" s="61"/>
      <c r="K6" s="61"/>
      <c r="L6" s="61"/>
      <c r="M6" s="61"/>
      <c r="N6" s="61"/>
    </row>
    <row r="7" spans="1:14">
      <c r="A7" s="61"/>
      <c r="B7" s="61"/>
      <c r="C7" s="61"/>
      <c r="D7" s="62"/>
      <c r="E7" s="62"/>
      <c r="F7" s="63" t="s">
        <v>24</v>
      </c>
      <c r="G7" s="63"/>
      <c r="H7" s="63"/>
      <c r="I7" s="63"/>
      <c r="J7" s="63"/>
      <c r="K7" s="63"/>
      <c r="L7" s="61" t="s">
        <v>23</v>
      </c>
      <c r="M7" s="61"/>
      <c r="N7" s="61"/>
    </row>
    <row r="8" spans="1:14" ht="21" customHeight="1">
      <c r="A8" s="61"/>
      <c r="B8" s="61"/>
      <c r="C8" s="61"/>
      <c r="D8" s="62" t="s">
        <v>5</v>
      </c>
      <c r="E8" s="62" t="s">
        <v>6</v>
      </c>
      <c r="F8" s="63" t="s">
        <v>7</v>
      </c>
      <c r="G8" s="63" t="s">
        <v>8</v>
      </c>
      <c r="H8" s="84" t="s">
        <v>64</v>
      </c>
      <c r="I8" s="63" t="s">
        <v>27</v>
      </c>
      <c r="J8" s="63" t="s">
        <v>25</v>
      </c>
      <c r="K8" s="63"/>
      <c r="L8" s="61" t="s">
        <v>9</v>
      </c>
      <c r="M8" s="61" t="s">
        <v>10</v>
      </c>
      <c r="N8" s="61" t="s">
        <v>26</v>
      </c>
    </row>
    <row r="9" spans="1:14" ht="34.65" customHeight="1">
      <c r="A9" s="61"/>
      <c r="B9" s="61"/>
      <c r="C9" s="61"/>
      <c r="D9" s="62"/>
      <c r="E9" s="62"/>
      <c r="F9" s="63"/>
      <c r="G9" s="63"/>
      <c r="H9" s="85"/>
      <c r="I9" s="63"/>
      <c r="J9" s="25" t="s">
        <v>11</v>
      </c>
      <c r="K9" s="25" t="s">
        <v>12</v>
      </c>
      <c r="L9" s="61"/>
      <c r="M9" s="61"/>
      <c r="N9" s="61"/>
    </row>
    <row r="10" spans="1:14">
      <c r="A10" s="90" t="s">
        <v>17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2"/>
    </row>
    <row r="11" spans="1:14">
      <c r="A11" s="34">
        <v>13</v>
      </c>
      <c r="B11" s="93" t="s">
        <v>29</v>
      </c>
      <c r="C11" s="93"/>
      <c r="D11" s="55">
        <f>SUM(F11:H11)+L11</f>
        <v>20</v>
      </c>
      <c r="E11" s="56">
        <f>I11+M11</f>
        <v>2</v>
      </c>
      <c r="F11" s="34"/>
      <c r="G11" s="34">
        <v>20</v>
      </c>
      <c r="H11" s="34"/>
      <c r="I11" s="34">
        <v>2</v>
      </c>
      <c r="J11" s="57"/>
      <c r="K11" s="34" t="s">
        <v>15</v>
      </c>
      <c r="L11" s="36"/>
      <c r="M11" s="36"/>
      <c r="N11" s="36"/>
    </row>
    <row r="12" spans="1:14">
      <c r="A12" s="73" t="s">
        <v>13</v>
      </c>
      <c r="B12" s="74"/>
      <c r="C12" s="74"/>
      <c r="D12" s="58">
        <f>SUM(D11:D11)</f>
        <v>20</v>
      </c>
      <c r="E12" s="58">
        <f>SUM(E11:E11)</f>
        <v>2</v>
      </c>
      <c r="F12" s="58">
        <f>SUM(F11:F11)</f>
        <v>0</v>
      </c>
      <c r="G12" s="58">
        <f>SUM(G11:G11)</f>
        <v>20</v>
      </c>
      <c r="H12" s="58"/>
      <c r="I12" s="58">
        <f>SUM(I11:I11)</f>
        <v>2</v>
      </c>
      <c r="J12" s="41"/>
      <c r="K12" s="41"/>
      <c r="L12" s="41"/>
      <c r="M12" s="41"/>
      <c r="N12" s="41"/>
    </row>
    <row r="13" spans="1:14">
      <c r="A13" s="75" t="s">
        <v>20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</row>
    <row r="14" spans="1:14" ht="19.95" customHeight="1">
      <c r="A14" s="52">
        <v>14</v>
      </c>
      <c r="B14" s="80" t="s">
        <v>30</v>
      </c>
      <c r="C14" s="80"/>
      <c r="D14" s="55">
        <f>SUM(F14:H14)+L14</f>
        <v>55</v>
      </c>
      <c r="E14" s="56">
        <f>I14+M14</f>
        <v>4</v>
      </c>
      <c r="F14" s="33">
        <v>25</v>
      </c>
      <c r="G14" s="33">
        <v>30</v>
      </c>
      <c r="H14" s="33"/>
      <c r="I14" s="34">
        <v>4</v>
      </c>
      <c r="J14" s="34" t="s">
        <v>11</v>
      </c>
      <c r="K14" s="33"/>
      <c r="L14" s="34"/>
      <c r="M14" s="34"/>
      <c r="N14" s="33"/>
    </row>
    <row r="15" spans="1:14" ht="21.6" customHeight="1">
      <c r="A15" s="52">
        <v>15</v>
      </c>
      <c r="B15" s="65" t="s">
        <v>31</v>
      </c>
      <c r="C15" s="66"/>
      <c r="D15" s="55">
        <f>SUM(F15:H15)+L15</f>
        <v>35</v>
      </c>
      <c r="E15" s="56">
        <f t="shared" ref="E15:E19" si="0">I15+M15</f>
        <v>3</v>
      </c>
      <c r="F15" s="33">
        <v>15</v>
      </c>
      <c r="G15" s="33">
        <v>10</v>
      </c>
      <c r="H15" s="33">
        <v>10</v>
      </c>
      <c r="I15" s="33">
        <v>3</v>
      </c>
      <c r="J15" s="34"/>
      <c r="K15" s="33" t="s">
        <v>15</v>
      </c>
      <c r="L15" s="34"/>
      <c r="M15" s="34"/>
      <c r="N15" s="33"/>
    </row>
    <row r="16" spans="1:14" ht="33" customHeight="1">
      <c r="A16" s="52">
        <v>16</v>
      </c>
      <c r="B16" s="65" t="s">
        <v>90</v>
      </c>
      <c r="C16" s="66"/>
      <c r="D16" s="55">
        <f>SUM(F16:H16)+L16</f>
        <v>30</v>
      </c>
      <c r="E16" s="56">
        <f t="shared" si="0"/>
        <v>2</v>
      </c>
      <c r="F16" s="33">
        <v>10</v>
      </c>
      <c r="G16" s="33">
        <v>10</v>
      </c>
      <c r="H16" s="33">
        <v>10</v>
      </c>
      <c r="I16" s="33">
        <v>2</v>
      </c>
      <c r="J16" s="34" t="s">
        <v>11</v>
      </c>
      <c r="K16" s="33"/>
      <c r="L16" s="34"/>
      <c r="M16" s="34"/>
      <c r="N16" s="33"/>
    </row>
    <row r="17" spans="1:14" ht="29.4" customHeight="1">
      <c r="A17" s="52">
        <v>17</v>
      </c>
      <c r="B17" s="65" t="s">
        <v>86</v>
      </c>
      <c r="C17" s="66"/>
      <c r="D17" s="55">
        <f>SUM(F17:H17)+L17</f>
        <v>30</v>
      </c>
      <c r="E17" s="56">
        <f t="shared" si="0"/>
        <v>3</v>
      </c>
      <c r="F17" s="33">
        <v>10</v>
      </c>
      <c r="G17" s="33">
        <v>10</v>
      </c>
      <c r="H17" s="33">
        <v>10</v>
      </c>
      <c r="I17" s="33">
        <v>3</v>
      </c>
      <c r="J17" s="34" t="s">
        <v>11</v>
      </c>
      <c r="K17" s="33"/>
      <c r="L17" s="34"/>
      <c r="M17" s="34"/>
      <c r="N17" s="33"/>
    </row>
    <row r="18" spans="1:14" ht="37.200000000000003" customHeight="1">
      <c r="A18" s="52">
        <v>18</v>
      </c>
      <c r="B18" s="65" t="s">
        <v>91</v>
      </c>
      <c r="C18" s="66"/>
      <c r="D18" s="55">
        <f>SUM(F18:H18)+L18</f>
        <v>35</v>
      </c>
      <c r="E18" s="56">
        <f t="shared" si="0"/>
        <v>2</v>
      </c>
      <c r="F18" s="33">
        <v>15</v>
      </c>
      <c r="G18" s="33">
        <v>10</v>
      </c>
      <c r="H18" s="33">
        <v>10</v>
      </c>
      <c r="I18" s="34">
        <v>2</v>
      </c>
      <c r="J18" s="34" t="s">
        <v>11</v>
      </c>
      <c r="K18" s="33"/>
      <c r="L18" s="34"/>
      <c r="M18" s="34"/>
      <c r="N18" s="33"/>
    </row>
    <row r="19" spans="1:14" ht="48.6" customHeight="1">
      <c r="A19" s="52">
        <v>19</v>
      </c>
      <c r="B19" s="65" t="s">
        <v>92</v>
      </c>
      <c r="C19" s="66"/>
      <c r="D19" s="55">
        <f>SUM(F19:H19)+L19</f>
        <v>35</v>
      </c>
      <c r="E19" s="56">
        <f t="shared" si="0"/>
        <v>3</v>
      </c>
      <c r="F19" s="33">
        <v>15</v>
      </c>
      <c r="G19" s="33">
        <v>10</v>
      </c>
      <c r="H19" s="33">
        <v>10</v>
      </c>
      <c r="I19" s="33">
        <v>3</v>
      </c>
      <c r="J19" s="34" t="s">
        <v>11</v>
      </c>
      <c r="K19" s="33"/>
      <c r="L19" s="34"/>
      <c r="M19" s="34"/>
      <c r="N19" s="33"/>
    </row>
    <row r="20" spans="1:14">
      <c r="A20" s="73" t="s">
        <v>13</v>
      </c>
      <c r="B20" s="74"/>
      <c r="C20" s="74"/>
      <c r="D20" s="41">
        <f>SUM(D14:D19)</f>
        <v>220</v>
      </c>
      <c r="E20" s="41">
        <f>SUM(E14:E19)</f>
        <v>17</v>
      </c>
      <c r="F20" s="41">
        <f t="shared" ref="F20:I20" si="1">SUM(F14:F19)</f>
        <v>90</v>
      </c>
      <c r="G20" s="41">
        <f t="shared" si="1"/>
        <v>80</v>
      </c>
      <c r="H20" s="41">
        <f>SUM(H15:H19)</f>
        <v>50</v>
      </c>
      <c r="I20" s="41">
        <f t="shared" si="1"/>
        <v>17</v>
      </c>
      <c r="J20" s="41"/>
      <c r="K20" s="41"/>
      <c r="L20" s="41"/>
      <c r="M20" s="41"/>
      <c r="N20" s="41"/>
    </row>
    <row r="21" spans="1:14">
      <c r="A21" s="75" t="s">
        <v>74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</row>
    <row r="22" spans="1:14" ht="21" customHeight="1">
      <c r="A22" s="33">
        <v>20</v>
      </c>
      <c r="B22" s="65" t="s">
        <v>33</v>
      </c>
      <c r="C22" s="66"/>
      <c r="D22" s="56">
        <f>SUM(F22:H22)+L22</f>
        <v>20</v>
      </c>
      <c r="E22" s="56">
        <f>I22+M22</f>
        <v>2</v>
      </c>
      <c r="F22" s="33">
        <v>10</v>
      </c>
      <c r="G22" s="33">
        <v>10</v>
      </c>
      <c r="H22" s="33"/>
      <c r="I22" s="34">
        <v>2</v>
      </c>
      <c r="J22" s="33"/>
      <c r="K22" s="34" t="s">
        <v>15</v>
      </c>
      <c r="L22" s="35"/>
      <c r="M22" s="36"/>
      <c r="N22" s="35"/>
    </row>
    <row r="23" spans="1:14" ht="25.95" customHeight="1">
      <c r="A23" s="33">
        <v>21</v>
      </c>
      <c r="B23" s="65" t="s">
        <v>80</v>
      </c>
      <c r="C23" s="66"/>
      <c r="D23" s="56">
        <f>SUM(F23:H23)+L23</f>
        <v>15</v>
      </c>
      <c r="E23" s="56">
        <f t="shared" ref="E23:E24" si="2">I23+M23</f>
        <v>1</v>
      </c>
      <c r="F23" s="33">
        <v>15</v>
      </c>
      <c r="G23" s="33"/>
      <c r="H23" s="33"/>
      <c r="I23" s="34">
        <v>1</v>
      </c>
      <c r="J23" s="33"/>
      <c r="K23" s="34" t="s">
        <v>15</v>
      </c>
      <c r="L23" s="35"/>
      <c r="M23" s="36"/>
      <c r="N23" s="35"/>
    </row>
    <row r="24" spans="1:14" ht="18.600000000000001" customHeight="1">
      <c r="A24" s="42">
        <v>22</v>
      </c>
      <c r="B24" s="88" t="s">
        <v>32</v>
      </c>
      <c r="C24" s="89"/>
      <c r="D24" s="43">
        <f>SUM(F24:H24)+L24</f>
        <v>20</v>
      </c>
      <c r="E24" s="43">
        <f t="shared" si="2"/>
        <v>2</v>
      </c>
      <c r="F24" s="42"/>
      <c r="G24" s="42">
        <v>20</v>
      </c>
      <c r="H24" s="42"/>
      <c r="I24" s="44">
        <v>2</v>
      </c>
      <c r="J24" s="42"/>
      <c r="K24" s="44" t="s">
        <v>15</v>
      </c>
      <c r="L24" s="45"/>
      <c r="M24" s="46"/>
      <c r="N24" s="45"/>
    </row>
    <row r="25" spans="1:14" ht="14.4" customHeight="1">
      <c r="A25" s="71" t="s">
        <v>13</v>
      </c>
      <c r="B25" s="72"/>
      <c r="C25" s="72"/>
      <c r="D25" s="39">
        <f>SUM(D22:D24)</f>
        <v>55</v>
      </c>
      <c r="E25" s="39">
        <f>SUM(E22:E24)</f>
        <v>5</v>
      </c>
      <c r="F25" s="39">
        <f>SUM(F22:F24)</f>
        <v>25</v>
      </c>
      <c r="G25" s="39">
        <f>SUM(G22:G24)</f>
        <v>30</v>
      </c>
      <c r="H25" s="39"/>
      <c r="I25" s="39">
        <f>SUM(I22:I24)</f>
        <v>5</v>
      </c>
      <c r="J25" s="39"/>
      <c r="K25" s="39"/>
      <c r="L25" s="39"/>
      <c r="M25" s="39"/>
      <c r="N25" s="40"/>
    </row>
    <row r="26" spans="1:14">
      <c r="A26" s="63" t="s">
        <v>34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</row>
    <row r="27" spans="1:14" ht="27.6" customHeight="1">
      <c r="A27" s="33">
        <v>23</v>
      </c>
      <c r="B27" s="65" t="s">
        <v>35</v>
      </c>
      <c r="C27" s="66"/>
      <c r="D27" s="43">
        <f>SUM(F27:H27)+L27</f>
        <v>30</v>
      </c>
      <c r="E27" s="43">
        <f>I27+M27</f>
        <v>2</v>
      </c>
      <c r="F27" s="42">
        <v>30</v>
      </c>
      <c r="G27" s="45"/>
      <c r="H27" s="45"/>
      <c r="I27" s="42">
        <v>2</v>
      </c>
      <c r="J27" s="45"/>
      <c r="K27" s="42" t="s">
        <v>15</v>
      </c>
      <c r="L27" s="45"/>
      <c r="M27" s="45"/>
      <c r="N27" s="45"/>
    </row>
    <row r="28" spans="1:14" ht="22.2" customHeight="1">
      <c r="A28" s="33">
        <v>24</v>
      </c>
      <c r="B28" s="65" t="s">
        <v>36</v>
      </c>
      <c r="C28" s="66"/>
      <c r="D28" s="43">
        <f>SUM(F28:H28)+L28</f>
        <v>30</v>
      </c>
      <c r="E28" s="43">
        <f>I28+M28</f>
        <v>2</v>
      </c>
      <c r="F28" s="42">
        <v>30</v>
      </c>
      <c r="G28" s="45"/>
      <c r="H28" s="45"/>
      <c r="I28" s="42">
        <v>2</v>
      </c>
      <c r="J28" s="45"/>
      <c r="K28" s="42" t="s">
        <v>15</v>
      </c>
      <c r="L28" s="45"/>
      <c r="M28" s="45"/>
      <c r="N28" s="45"/>
    </row>
    <row r="29" spans="1:14" ht="18" customHeight="1">
      <c r="A29" s="73" t="s">
        <v>13</v>
      </c>
      <c r="B29" s="74"/>
      <c r="C29" s="74"/>
      <c r="D29" s="49">
        <f>SUM(D27:D28)</f>
        <v>60</v>
      </c>
      <c r="E29" s="49">
        <f>SUM(E27:E28)</f>
        <v>4</v>
      </c>
      <c r="F29" s="49">
        <f>SUM(F27:F28)</f>
        <v>60</v>
      </c>
      <c r="G29" s="49">
        <f>SUM(G27:G28)</f>
        <v>0</v>
      </c>
      <c r="H29" s="49"/>
      <c r="I29" s="49">
        <f>SUM(I27:I28)</f>
        <v>4</v>
      </c>
      <c r="J29" s="49"/>
      <c r="K29" s="49"/>
      <c r="L29" s="49"/>
      <c r="M29" s="49"/>
      <c r="N29" s="49"/>
    </row>
    <row r="30" spans="1:14" ht="19.2" customHeight="1">
      <c r="A30" s="63" t="s">
        <v>45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</row>
    <row r="31" spans="1:14" ht="22.95" customHeight="1">
      <c r="A31" s="33">
        <v>25</v>
      </c>
      <c r="B31" s="65" t="s">
        <v>48</v>
      </c>
      <c r="C31" s="66"/>
      <c r="D31" s="43">
        <f>SUM(F31:H31)+L31</f>
        <v>40</v>
      </c>
      <c r="E31" s="43">
        <f>I31+M31</f>
        <v>3</v>
      </c>
      <c r="F31" s="42">
        <v>20</v>
      </c>
      <c r="G31" s="42">
        <v>20</v>
      </c>
      <c r="H31" s="42"/>
      <c r="I31" s="42">
        <v>3</v>
      </c>
      <c r="J31" s="45"/>
      <c r="K31" s="42" t="s">
        <v>15</v>
      </c>
      <c r="L31" s="45"/>
      <c r="M31" s="45"/>
      <c r="N31" s="45"/>
    </row>
    <row r="32" spans="1:14" ht="22.95" customHeight="1">
      <c r="A32" s="33">
        <v>26</v>
      </c>
      <c r="B32" s="65" t="s">
        <v>49</v>
      </c>
      <c r="C32" s="66"/>
      <c r="D32" s="43">
        <f>SUM(F32:H32)+L32</f>
        <v>40</v>
      </c>
      <c r="E32" s="43">
        <f>I32+M32</f>
        <v>3</v>
      </c>
      <c r="F32" s="42">
        <v>20</v>
      </c>
      <c r="G32" s="42">
        <v>20</v>
      </c>
      <c r="H32" s="42"/>
      <c r="I32" s="42">
        <v>3</v>
      </c>
      <c r="J32" s="45"/>
      <c r="K32" s="42" t="s">
        <v>15</v>
      </c>
      <c r="L32" s="45"/>
      <c r="M32" s="45"/>
      <c r="N32" s="45"/>
    </row>
    <row r="33" spans="1:14" ht="18" customHeight="1">
      <c r="A33" s="94" t="s">
        <v>13</v>
      </c>
      <c r="B33" s="95"/>
      <c r="C33" s="95"/>
      <c r="D33" s="49">
        <f>SUM(D31)</f>
        <v>40</v>
      </c>
      <c r="E33" s="49">
        <f>SUM(E31)</f>
        <v>3</v>
      </c>
      <c r="F33" s="49">
        <f>SUM(F31)</f>
        <v>20</v>
      </c>
      <c r="G33" s="49">
        <f>SUM(G31)</f>
        <v>20</v>
      </c>
      <c r="H33" s="49"/>
      <c r="I33" s="49">
        <f>SUM(I31)</f>
        <v>3</v>
      </c>
      <c r="J33" s="49"/>
      <c r="K33" s="49"/>
      <c r="L33" s="49"/>
      <c r="M33" s="49"/>
      <c r="N33" s="49"/>
    </row>
    <row r="34" spans="1:14">
      <c r="A34" s="69" t="s">
        <v>50</v>
      </c>
      <c r="B34" s="70"/>
      <c r="C34" s="70"/>
      <c r="D34" s="47">
        <f t="shared" ref="D34:I34" si="3">D12+D20+D25+D29+D33</f>
        <v>395</v>
      </c>
      <c r="E34" s="47">
        <f t="shared" si="3"/>
        <v>31</v>
      </c>
      <c r="F34" s="47">
        <f t="shared" si="3"/>
        <v>195</v>
      </c>
      <c r="G34" s="47">
        <f t="shared" si="3"/>
        <v>150</v>
      </c>
      <c r="H34" s="47">
        <f t="shared" si="3"/>
        <v>50</v>
      </c>
      <c r="I34" s="47">
        <f t="shared" si="3"/>
        <v>31</v>
      </c>
      <c r="J34" s="47"/>
      <c r="K34" s="47"/>
      <c r="L34" s="47">
        <f>L12+L20+L25+L29+L33</f>
        <v>0</v>
      </c>
      <c r="M34" s="47">
        <f>M12+M20+M25+M29+M33</f>
        <v>0</v>
      </c>
      <c r="N34" s="47"/>
    </row>
  </sheetData>
  <mergeCells count="47">
    <mergeCell ref="B28:C28"/>
    <mergeCell ref="A34:C34"/>
    <mergeCell ref="B27:C27"/>
    <mergeCell ref="A29:C29"/>
    <mergeCell ref="A26:N26"/>
    <mergeCell ref="B31:C31"/>
    <mergeCell ref="A33:C33"/>
    <mergeCell ref="B32:C32"/>
    <mergeCell ref="A30:N30"/>
    <mergeCell ref="A10:N10"/>
    <mergeCell ref="B11:C11"/>
    <mergeCell ref="G8:G9"/>
    <mergeCell ref="B16:C16"/>
    <mergeCell ref="A6:A9"/>
    <mergeCell ref="B6:C9"/>
    <mergeCell ref="D6:E7"/>
    <mergeCell ref="F6:N6"/>
    <mergeCell ref="F7:K7"/>
    <mergeCell ref="N8:N9"/>
    <mergeCell ref="L7:N7"/>
    <mergeCell ref="D8:D9"/>
    <mergeCell ref="E8:E9"/>
    <mergeCell ref="F8:F9"/>
    <mergeCell ref="A25:C25"/>
    <mergeCell ref="A12:C12"/>
    <mergeCell ref="A13:N13"/>
    <mergeCell ref="B14:C14"/>
    <mergeCell ref="B15:C15"/>
    <mergeCell ref="B19:C19"/>
    <mergeCell ref="B17:C17"/>
    <mergeCell ref="A20:C20"/>
    <mergeCell ref="A21:N21"/>
    <mergeCell ref="B22:C22"/>
    <mergeCell ref="B23:C23"/>
    <mergeCell ref="B24:C24"/>
    <mergeCell ref="B18:C18"/>
    <mergeCell ref="A1:C1"/>
    <mergeCell ref="A2:C2"/>
    <mergeCell ref="I2:K2"/>
    <mergeCell ref="A3:C3"/>
    <mergeCell ref="I3:K3"/>
    <mergeCell ref="D4:G4"/>
    <mergeCell ref="I8:I9"/>
    <mergeCell ref="J8:K8"/>
    <mergeCell ref="L8:L9"/>
    <mergeCell ref="M8:M9"/>
    <mergeCell ref="H8:H9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workbookViewId="0">
      <selection activeCell="B17" sqref="B17:C17"/>
    </sheetView>
  </sheetViews>
  <sheetFormatPr defaultRowHeight="14.4"/>
  <cols>
    <col min="1" max="1" width="4.44140625" customWidth="1"/>
    <col min="2" max="2" width="14.6640625" customWidth="1"/>
    <col min="3" max="3" width="25.6640625" customWidth="1"/>
    <col min="8" max="8" width="0" hidden="1" customWidth="1"/>
    <col min="9" max="9" width="11.88671875" customWidth="1"/>
    <col min="10" max="10" width="10.44140625" customWidth="1"/>
    <col min="11" max="11" width="11" customWidth="1"/>
    <col min="12" max="12" width="11.88671875" customWidth="1"/>
    <col min="14" max="14" width="10" customWidth="1"/>
    <col min="15" max="15" width="11.109375" customWidth="1"/>
  </cols>
  <sheetData>
    <row r="1" spans="1:15">
      <c r="A1" s="82" t="s">
        <v>65</v>
      </c>
      <c r="B1" s="82"/>
      <c r="C1" s="82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33.6" customHeight="1">
      <c r="A2" s="83" t="s">
        <v>16</v>
      </c>
      <c r="B2" s="83"/>
      <c r="C2" s="83"/>
      <c r="D2" s="22"/>
      <c r="E2" s="22"/>
      <c r="F2" s="22"/>
      <c r="G2" s="22"/>
      <c r="H2" s="22"/>
      <c r="I2" s="22"/>
      <c r="J2" s="59"/>
      <c r="K2" s="59"/>
      <c r="L2" s="59"/>
      <c r="M2" s="51"/>
      <c r="N2" s="51"/>
      <c r="O2" s="51"/>
    </row>
    <row r="3" spans="1:15">
      <c r="A3" s="83" t="s">
        <v>87</v>
      </c>
      <c r="B3" s="83"/>
      <c r="C3" s="83"/>
      <c r="D3" s="22"/>
      <c r="E3" s="22"/>
      <c r="F3" s="22"/>
      <c r="G3" s="22"/>
      <c r="H3" s="22"/>
      <c r="I3" s="22"/>
      <c r="J3" s="59"/>
      <c r="K3" s="59"/>
      <c r="L3" s="59"/>
      <c r="M3" s="51"/>
      <c r="N3" s="51"/>
      <c r="O3" s="51"/>
    </row>
    <row r="4" spans="1:15">
      <c r="A4" s="22"/>
      <c r="B4" s="22"/>
      <c r="C4" s="22"/>
      <c r="D4" s="59" t="s">
        <v>0</v>
      </c>
      <c r="E4" s="59"/>
      <c r="F4" s="59"/>
      <c r="G4" s="59"/>
      <c r="H4" s="22"/>
      <c r="I4" s="22"/>
      <c r="J4" s="23"/>
      <c r="K4" s="24"/>
      <c r="L4" s="22"/>
      <c r="M4" s="51"/>
      <c r="N4" s="51"/>
      <c r="O4" s="51"/>
    </row>
    <row r="5" spans="1:1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51"/>
      <c r="N5" s="51"/>
      <c r="O5" s="51"/>
    </row>
    <row r="6" spans="1:15">
      <c r="A6" s="97" t="s">
        <v>1</v>
      </c>
      <c r="B6" s="97" t="s">
        <v>2</v>
      </c>
      <c r="C6" s="97"/>
      <c r="D6" s="96" t="s">
        <v>3</v>
      </c>
      <c r="E6" s="96"/>
      <c r="F6" s="97" t="s">
        <v>37</v>
      </c>
      <c r="G6" s="97"/>
      <c r="H6" s="97"/>
      <c r="I6" s="97"/>
      <c r="J6" s="97"/>
      <c r="K6" s="97"/>
      <c r="L6" s="97"/>
      <c r="M6" s="97"/>
      <c r="N6" s="97"/>
      <c r="O6" s="97"/>
    </row>
    <row r="7" spans="1:15">
      <c r="A7" s="97"/>
      <c r="B7" s="97"/>
      <c r="C7" s="97"/>
      <c r="D7" s="96"/>
      <c r="E7" s="96"/>
      <c r="F7" s="75" t="s">
        <v>24</v>
      </c>
      <c r="G7" s="75"/>
      <c r="H7" s="75"/>
      <c r="I7" s="75"/>
      <c r="J7" s="75"/>
      <c r="K7" s="75"/>
      <c r="L7" s="75"/>
      <c r="M7" s="97" t="s">
        <v>23</v>
      </c>
      <c r="N7" s="97"/>
      <c r="O7" s="97"/>
    </row>
    <row r="8" spans="1:15" ht="21" customHeight="1">
      <c r="A8" s="97"/>
      <c r="B8" s="97"/>
      <c r="C8" s="97"/>
      <c r="D8" s="96" t="s">
        <v>5</v>
      </c>
      <c r="E8" s="96" t="s">
        <v>6</v>
      </c>
      <c r="F8" s="75" t="s">
        <v>7</v>
      </c>
      <c r="G8" s="75" t="s">
        <v>8</v>
      </c>
      <c r="H8" s="98" t="s">
        <v>63</v>
      </c>
      <c r="I8" s="98" t="s">
        <v>64</v>
      </c>
      <c r="J8" s="75" t="s">
        <v>27</v>
      </c>
      <c r="K8" s="75" t="s">
        <v>25</v>
      </c>
      <c r="L8" s="75"/>
      <c r="M8" s="97" t="s">
        <v>9</v>
      </c>
      <c r="N8" s="97" t="s">
        <v>10</v>
      </c>
      <c r="O8" s="97" t="s">
        <v>26</v>
      </c>
    </row>
    <row r="9" spans="1:15" ht="34.65" customHeight="1">
      <c r="A9" s="97"/>
      <c r="B9" s="97"/>
      <c r="C9" s="97"/>
      <c r="D9" s="96"/>
      <c r="E9" s="96"/>
      <c r="F9" s="75"/>
      <c r="G9" s="75"/>
      <c r="H9" s="99"/>
      <c r="I9" s="99"/>
      <c r="J9" s="75"/>
      <c r="K9" s="54" t="s">
        <v>11</v>
      </c>
      <c r="L9" s="54" t="s">
        <v>12</v>
      </c>
      <c r="M9" s="97"/>
      <c r="N9" s="97"/>
      <c r="O9" s="97"/>
    </row>
    <row r="10" spans="1:15">
      <c r="A10" s="90" t="s">
        <v>17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2"/>
    </row>
    <row r="11" spans="1:15">
      <c r="A11" s="34">
        <v>27</v>
      </c>
      <c r="B11" s="93" t="s">
        <v>38</v>
      </c>
      <c r="C11" s="93"/>
      <c r="D11" s="55">
        <f>SUM(F11:I11)+M11</f>
        <v>25</v>
      </c>
      <c r="E11" s="56">
        <f>J11+N11</f>
        <v>2</v>
      </c>
      <c r="F11" s="34"/>
      <c r="G11" s="34">
        <v>25</v>
      </c>
      <c r="H11" s="34"/>
      <c r="I11" s="34"/>
      <c r="J11" s="34">
        <v>2</v>
      </c>
      <c r="K11" s="57"/>
      <c r="L11" s="34" t="s">
        <v>15</v>
      </c>
      <c r="M11" s="36"/>
      <c r="N11" s="36"/>
      <c r="O11" s="36"/>
    </row>
    <row r="12" spans="1:15">
      <c r="A12" s="73" t="s">
        <v>13</v>
      </c>
      <c r="B12" s="74"/>
      <c r="C12" s="74"/>
      <c r="D12" s="58">
        <f>SUM(D11:D11)</f>
        <v>25</v>
      </c>
      <c r="E12" s="58">
        <f>SUM(E11:E11)</f>
        <v>2</v>
      </c>
      <c r="F12" s="58">
        <f>SUM(F11:F11)</f>
        <v>0</v>
      </c>
      <c r="G12" s="58">
        <f>SUM(G11:G11)</f>
        <v>25</v>
      </c>
      <c r="H12" s="58"/>
      <c r="I12" s="58"/>
      <c r="J12" s="58">
        <f>SUM(J11:J11)</f>
        <v>2</v>
      </c>
      <c r="K12" s="41"/>
      <c r="L12" s="41"/>
      <c r="M12" s="41"/>
      <c r="N12" s="41"/>
      <c r="O12" s="41"/>
    </row>
    <row r="13" spans="1:15">
      <c r="A13" s="75" t="s">
        <v>20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</row>
    <row r="14" spans="1:15" ht="21.6" customHeight="1">
      <c r="A14" s="52">
        <v>28</v>
      </c>
      <c r="B14" s="80" t="s">
        <v>39</v>
      </c>
      <c r="C14" s="80"/>
      <c r="D14" s="55">
        <f>SUM(F14:I14)+M14</f>
        <v>25</v>
      </c>
      <c r="E14" s="56">
        <f>J14+N14</f>
        <v>2</v>
      </c>
      <c r="F14" s="33">
        <v>15</v>
      </c>
      <c r="G14" s="33">
        <v>10</v>
      </c>
      <c r="H14" s="33"/>
      <c r="I14" s="33"/>
      <c r="J14" s="34">
        <v>2</v>
      </c>
      <c r="K14" s="34"/>
      <c r="L14" s="33" t="s">
        <v>15</v>
      </c>
      <c r="M14" s="34"/>
      <c r="N14" s="34"/>
      <c r="O14" s="33"/>
    </row>
    <row r="15" spans="1:15" ht="38.4" customHeight="1">
      <c r="A15" s="52">
        <v>29</v>
      </c>
      <c r="B15" s="65" t="s">
        <v>93</v>
      </c>
      <c r="C15" s="66"/>
      <c r="D15" s="55">
        <f t="shared" ref="D15:D19" si="0">SUM(F15:I15)+M15</f>
        <v>25</v>
      </c>
      <c r="E15" s="56">
        <f t="shared" ref="E15:E19" si="1">J15+N15</f>
        <v>2</v>
      </c>
      <c r="F15" s="33">
        <v>10</v>
      </c>
      <c r="G15" s="33">
        <v>5</v>
      </c>
      <c r="H15" s="33"/>
      <c r="I15" s="33">
        <v>10</v>
      </c>
      <c r="J15" s="34">
        <v>2</v>
      </c>
      <c r="K15" s="34" t="s">
        <v>11</v>
      </c>
      <c r="L15" s="33"/>
      <c r="M15" s="34"/>
      <c r="N15" s="34"/>
      <c r="O15" s="33"/>
    </row>
    <row r="16" spans="1:15" ht="33" customHeight="1">
      <c r="A16" s="52">
        <v>30</v>
      </c>
      <c r="B16" s="65" t="s">
        <v>94</v>
      </c>
      <c r="C16" s="66"/>
      <c r="D16" s="55">
        <f t="shared" si="0"/>
        <v>25</v>
      </c>
      <c r="E16" s="56">
        <f t="shared" si="1"/>
        <v>2</v>
      </c>
      <c r="F16" s="33">
        <v>10</v>
      </c>
      <c r="G16" s="33">
        <v>5</v>
      </c>
      <c r="H16" s="33"/>
      <c r="I16" s="33">
        <v>10</v>
      </c>
      <c r="J16" s="34">
        <v>2</v>
      </c>
      <c r="K16" s="34" t="s">
        <v>11</v>
      </c>
      <c r="L16" s="33"/>
      <c r="M16" s="34"/>
      <c r="N16" s="34"/>
      <c r="O16" s="33"/>
    </row>
    <row r="17" spans="1:15" ht="31.95" customHeight="1">
      <c r="A17" s="52">
        <v>31</v>
      </c>
      <c r="B17" s="65" t="s">
        <v>95</v>
      </c>
      <c r="C17" s="66"/>
      <c r="D17" s="55">
        <f t="shared" si="0"/>
        <v>25</v>
      </c>
      <c r="E17" s="56">
        <f t="shared" si="1"/>
        <v>2</v>
      </c>
      <c r="F17" s="33">
        <v>10</v>
      </c>
      <c r="G17" s="33">
        <v>5</v>
      </c>
      <c r="H17" s="33"/>
      <c r="I17" s="33">
        <v>10</v>
      </c>
      <c r="J17" s="34">
        <v>2</v>
      </c>
      <c r="K17" s="34" t="s">
        <v>11</v>
      </c>
      <c r="L17" s="33"/>
      <c r="M17" s="34"/>
      <c r="N17" s="34"/>
      <c r="O17" s="33"/>
    </row>
    <row r="18" spans="1:15" ht="26.4" customHeight="1">
      <c r="A18" s="52">
        <v>32</v>
      </c>
      <c r="B18" s="65" t="s">
        <v>41</v>
      </c>
      <c r="C18" s="66"/>
      <c r="D18" s="55">
        <f t="shared" si="0"/>
        <v>25</v>
      </c>
      <c r="E18" s="56">
        <f t="shared" si="1"/>
        <v>2</v>
      </c>
      <c r="F18" s="33">
        <v>10</v>
      </c>
      <c r="G18" s="33">
        <v>5</v>
      </c>
      <c r="H18" s="33"/>
      <c r="I18" s="33">
        <v>10</v>
      </c>
      <c r="J18" s="34">
        <v>2</v>
      </c>
      <c r="K18" s="34" t="s">
        <v>11</v>
      </c>
      <c r="L18" s="33"/>
      <c r="M18" s="34"/>
      <c r="N18" s="34"/>
      <c r="O18" s="33"/>
    </row>
    <row r="19" spans="1:15" ht="45.6" customHeight="1">
      <c r="A19" s="52">
        <v>33</v>
      </c>
      <c r="B19" s="65" t="s">
        <v>96</v>
      </c>
      <c r="C19" s="66"/>
      <c r="D19" s="55">
        <f t="shared" si="0"/>
        <v>25</v>
      </c>
      <c r="E19" s="56">
        <f t="shared" si="1"/>
        <v>2</v>
      </c>
      <c r="F19" s="33">
        <v>10</v>
      </c>
      <c r="G19" s="33">
        <v>5</v>
      </c>
      <c r="H19" s="33"/>
      <c r="I19" s="33">
        <v>10</v>
      </c>
      <c r="J19" s="34">
        <v>2</v>
      </c>
      <c r="K19" s="34" t="s">
        <v>11</v>
      </c>
      <c r="L19" s="33"/>
      <c r="M19" s="34"/>
      <c r="N19" s="34"/>
      <c r="O19" s="33"/>
    </row>
    <row r="20" spans="1:15">
      <c r="A20" s="73" t="s">
        <v>13</v>
      </c>
      <c r="B20" s="74"/>
      <c r="C20" s="74"/>
      <c r="D20" s="41">
        <f>SUM(D14:D19)</f>
        <v>150</v>
      </c>
      <c r="E20" s="41">
        <f>SUM(E14:E19)</f>
        <v>12</v>
      </c>
      <c r="F20" s="41">
        <f>SUM(F14:F19)</f>
        <v>65</v>
      </c>
      <c r="G20" s="41">
        <f>SUM(G14:G19)</f>
        <v>35</v>
      </c>
      <c r="H20" s="41"/>
      <c r="I20" s="41"/>
      <c r="J20" s="41">
        <f>SUM(J14:J19)</f>
        <v>12</v>
      </c>
      <c r="K20" s="41"/>
      <c r="L20" s="41"/>
      <c r="M20" s="41"/>
      <c r="N20" s="41"/>
      <c r="O20" s="41"/>
    </row>
    <row r="21" spans="1:15">
      <c r="A21" s="75" t="s">
        <v>74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</row>
    <row r="22" spans="1:15" ht="19.2" customHeight="1">
      <c r="A22" s="33">
        <v>34</v>
      </c>
      <c r="B22" s="65" t="s">
        <v>42</v>
      </c>
      <c r="C22" s="66"/>
      <c r="D22" s="56">
        <f>SUM(F22:I22)+M22</f>
        <v>15</v>
      </c>
      <c r="E22" s="56">
        <v>1</v>
      </c>
      <c r="F22" s="33">
        <v>10</v>
      </c>
      <c r="G22" s="33">
        <v>5</v>
      </c>
      <c r="H22" s="33"/>
      <c r="I22" s="33"/>
      <c r="J22" s="34">
        <v>1</v>
      </c>
      <c r="K22" s="33"/>
      <c r="L22" s="34" t="s">
        <v>15</v>
      </c>
      <c r="M22" s="35"/>
      <c r="N22" s="36"/>
      <c r="O22" s="35"/>
    </row>
    <row r="23" spans="1:15" ht="19.95" customHeight="1">
      <c r="A23" s="33">
        <v>35</v>
      </c>
      <c r="B23" s="65" t="s">
        <v>43</v>
      </c>
      <c r="C23" s="66"/>
      <c r="D23" s="56">
        <f>SUM(F23:I23)+M23</f>
        <v>20</v>
      </c>
      <c r="E23" s="56">
        <v>2</v>
      </c>
      <c r="F23" s="33"/>
      <c r="G23" s="33">
        <v>20</v>
      </c>
      <c r="H23" s="33"/>
      <c r="I23" s="33"/>
      <c r="J23" s="34">
        <v>2</v>
      </c>
      <c r="K23" s="33"/>
      <c r="L23" s="34" t="s">
        <v>15</v>
      </c>
      <c r="M23" s="35"/>
      <c r="N23" s="36"/>
      <c r="O23" s="35"/>
    </row>
    <row r="24" spans="1:15" ht="14.4" customHeight="1">
      <c r="A24" s="73" t="s">
        <v>13</v>
      </c>
      <c r="B24" s="74"/>
      <c r="C24" s="74"/>
      <c r="D24" s="58">
        <f>SUM(D22:D23)</f>
        <v>35</v>
      </c>
      <c r="E24" s="58">
        <f>SUM(E22:E23)</f>
        <v>3</v>
      </c>
      <c r="F24" s="58">
        <f>SUM(F22:F23)</f>
        <v>10</v>
      </c>
      <c r="G24" s="58">
        <f>SUM(G22:G23)</f>
        <v>25</v>
      </c>
      <c r="H24" s="58"/>
      <c r="I24" s="58"/>
      <c r="J24" s="58">
        <f>SUM(J22:J23)</f>
        <v>3</v>
      </c>
      <c r="K24" s="58"/>
      <c r="L24" s="58"/>
      <c r="M24" s="58"/>
      <c r="N24" s="58"/>
      <c r="O24" s="41"/>
    </row>
    <row r="25" spans="1:15" ht="14.4" customHeight="1">
      <c r="A25" s="75" t="s">
        <v>28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</row>
    <row r="26" spans="1:15" ht="22.95" customHeight="1">
      <c r="A26" s="33">
        <v>36</v>
      </c>
      <c r="B26" s="65" t="s">
        <v>76</v>
      </c>
      <c r="C26" s="66"/>
      <c r="D26" s="56">
        <f t="shared" ref="D26:D28" si="2">SUM(F26:I26)+M26</f>
        <v>20</v>
      </c>
      <c r="E26" s="56">
        <f>J26+N26</f>
        <v>1</v>
      </c>
      <c r="F26" s="33"/>
      <c r="G26" s="33"/>
      <c r="H26" s="33"/>
      <c r="I26" s="33"/>
      <c r="J26" s="34"/>
      <c r="K26" s="33"/>
      <c r="L26" s="34"/>
      <c r="M26" s="33">
        <v>20</v>
      </c>
      <c r="N26" s="34">
        <v>1</v>
      </c>
      <c r="O26" s="33" t="s">
        <v>15</v>
      </c>
    </row>
    <row r="27" spans="1:15" ht="24.6" customHeight="1">
      <c r="A27" s="33">
        <v>37</v>
      </c>
      <c r="B27" s="65" t="s">
        <v>81</v>
      </c>
      <c r="C27" s="66"/>
      <c r="D27" s="56">
        <f t="shared" si="2"/>
        <v>80</v>
      </c>
      <c r="E27" s="56">
        <f t="shared" ref="E27:E28" si="3">J27+N27</f>
        <v>4</v>
      </c>
      <c r="F27" s="33"/>
      <c r="G27" s="33"/>
      <c r="H27" s="33"/>
      <c r="I27" s="33"/>
      <c r="J27" s="34"/>
      <c r="K27" s="33"/>
      <c r="L27" s="34"/>
      <c r="M27" s="33">
        <v>80</v>
      </c>
      <c r="N27" s="34">
        <v>4</v>
      </c>
      <c r="O27" s="33" t="s">
        <v>15</v>
      </c>
    </row>
    <row r="28" spans="1:15" ht="24" customHeight="1">
      <c r="A28" s="33">
        <v>38</v>
      </c>
      <c r="B28" s="65" t="s">
        <v>82</v>
      </c>
      <c r="C28" s="66"/>
      <c r="D28" s="56">
        <f t="shared" si="2"/>
        <v>20</v>
      </c>
      <c r="E28" s="56">
        <f t="shared" si="3"/>
        <v>1</v>
      </c>
      <c r="F28" s="33"/>
      <c r="G28" s="33"/>
      <c r="H28" s="33"/>
      <c r="I28" s="33"/>
      <c r="J28" s="34"/>
      <c r="K28" s="33"/>
      <c r="L28" s="34"/>
      <c r="M28" s="33">
        <v>20</v>
      </c>
      <c r="N28" s="34">
        <v>1</v>
      </c>
      <c r="O28" s="33" t="s">
        <v>15</v>
      </c>
    </row>
    <row r="29" spans="1:15">
      <c r="A29" s="73" t="s">
        <v>13</v>
      </c>
      <c r="B29" s="74"/>
      <c r="C29" s="74"/>
      <c r="D29" s="41">
        <f>SUM(D26:D28)</f>
        <v>120</v>
      </c>
      <c r="E29" s="41">
        <f>SUM(E26:E28)</f>
        <v>6</v>
      </c>
      <c r="F29" s="41">
        <f>SUM(F26:F28)</f>
        <v>0</v>
      </c>
      <c r="G29" s="41">
        <f>SUM(G26:G28)</f>
        <v>0</v>
      </c>
      <c r="H29" s="41"/>
      <c r="I29" s="41"/>
      <c r="J29" s="41"/>
      <c r="K29" s="41"/>
      <c r="L29" s="41"/>
      <c r="M29" s="41">
        <f>SUM(M26:M28)</f>
        <v>120</v>
      </c>
      <c r="N29" s="41">
        <f>SUM(N26:N28)</f>
        <v>6</v>
      </c>
      <c r="O29" s="41"/>
    </row>
    <row r="30" spans="1:15" ht="19.2" customHeight="1">
      <c r="A30" s="75" t="s">
        <v>44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</row>
    <row r="31" spans="1:15" ht="22.95" customHeight="1">
      <c r="A31" s="33">
        <v>39</v>
      </c>
      <c r="B31" s="65" t="s">
        <v>46</v>
      </c>
      <c r="C31" s="66"/>
      <c r="D31" s="56">
        <f>SUM(F31:I31)+M31</f>
        <v>30</v>
      </c>
      <c r="E31" s="56">
        <f>J31+N31</f>
        <v>3</v>
      </c>
      <c r="F31" s="35"/>
      <c r="G31" s="33">
        <v>20</v>
      </c>
      <c r="H31" s="33"/>
      <c r="I31" s="33">
        <v>10</v>
      </c>
      <c r="J31" s="33">
        <v>3</v>
      </c>
      <c r="K31" s="35"/>
      <c r="L31" s="33" t="s">
        <v>15</v>
      </c>
      <c r="M31" s="35"/>
      <c r="N31" s="35"/>
      <c r="O31" s="35"/>
    </row>
    <row r="32" spans="1:15" ht="23.4" customHeight="1">
      <c r="A32" s="33">
        <v>40</v>
      </c>
      <c r="B32" s="65" t="s">
        <v>47</v>
      </c>
      <c r="C32" s="66"/>
      <c r="D32" s="56">
        <f>SUM(F32:I32)+M32</f>
        <v>30</v>
      </c>
      <c r="E32" s="56">
        <f>J32+N32</f>
        <v>3</v>
      </c>
      <c r="F32" s="35"/>
      <c r="G32" s="33">
        <v>20</v>
      </c>
      <c r="H32" s="33"/>
      <c r="I32" s="33">
        <v>10</v>
      </c>
      <c r="J32" s="33">
        <v>3</v>
      </c>
      <c r="K32" s="35"/>
      <c r="L32" s="33" t="s">
        <v>15</v>
      </c>
      <c r="M32" s="35"/>
      <c r="N32" s="35"/>
      <c r="O32" s="35"/>
    </row>
    <row r="33" spans="1:15" ht="16.649999999999999" customHeight="1">
      <c r="A33" s="73" t="s">
        <v>13</v>
      </c>
      <c r="B33" s="74"/>
      <c r="C33" s="74"/>
      <c r="D33" s="49">
        <f>SUM(D31)</f>
        <v>30</v>
      </c>
      <c r="E33" s="49">
        <f>SUM(E31)</f>
        <v>3</v>
      </c>
      <c r="F33" s="49">
        <f>SUM(F31)</f>
        <v>0</v>
      </c>
      <c r="G33" s="49">
        <f>SUM(G31)</f>
        <v>20</v>
      </c>
      <c r="H33" s="49"/>
      <c r="I33" s="49">
        <f>SUM(I31:I32)</f>
        <v>20</v>
      </c>
      <c r="J33" s="49">
        <f>SUM(J31)</f>
        <v>3</v>
      </c>
      <c r="K33" s="49"/>
      <c r="L33" s="49"/>
      <c r="M33" s="49"/>
      <c r="N33" s="49"/>
      <c r="O33" s="49"/>
    </row>
    <row r="34" spans="1:15" ht="19.350000000000001" customHeight="1">
      <c r="A34" s="69" t="s">
        <v>51</v>
      </c>
      <c r="B34" s="70"/>
      <c r="C34" s="70"/>
      <c r="D34" s="47">
        <f>D12+D20+D24+D29+D33</f>
        <v>360</v>
      </c>
      <c r="E34" s="47">
        <f>E12+E20+E24+E29+E33</f>
        <v>26</v>
      </c>
      <c r="F34" s="47">
        <f>F12+F20+F24+F29+F33</f>
        <v>75</v>
      </c>
      <c r="G34" s="47">
        <f>G12+G20+G24+G29+G33</f>
        <v>105</v>
      </c>
      <c r="H34" s="47"/>
      <c r="I34" s="47"/>
      <c r="J34" s="47">
        <f>J12+J20+J24+J29+J33</f>
        <v>20</v>
      </c>
      <c r="K34" s="47"/>
      <c r="L34" s="47"/>
      <c r="M34" s="47">
        <f>M12+M20+M24+M29+M33</f>
        <v>120</v>
      </c>
      <c r="N34" s="47">
        <f>N12+N20+N24+N29+N33</f>
        <v>6</v>
      </c>
      <c r="O34" s="47"/>
    </row>
  </sheetData>
  <mergeCells count="48">
    <mergeCell ref="A34:C34"/>
    <mergeCell ref="B26:C26"/>
    <mergeCell ref="B27:C27"/>
    <mergeCell ref="A29:C29"/>
    <mergeCell ref="A30:O30"/>
    <mergeCell ref="B31:C31"/>
    <mergeCell ref="B28:C28"/>
    <mergeCell ref="B32:C32"/>
    <mergeCell ref="A33:C33"/>
    <mergeCell ref="D4:G4"/>
    <mergeCell ref="A24:C24"/>
    <mergeCell ref="B17:C17"/>
    <mergeCell ref="N8:N9"/>
    <mergeCell ref="A6:A9"/>
    <mergeCell ref="B6:C9"/>
    <mergeCell ref="D6:E7"/>
    <mergeCell ref="F6:O6"/>
    <mergeCell ref="G8:G9"/>
    <mergeCell ref="B14:C14"/>
    <mergeCell ref="B15:C15"/>
    <mergeCell ref="B16:C16"/>
    <mergeCell ref="B18:C18"/>
    <mergeCell ref="F7:L7"/>
    <mergeCell ref="M7:O7"/>
    <mergeCell ref="D8:D9"/>
    <mergeCell ref="A1:C1"/>
    <mergeCell ref="A2:C2"/>
    <mergeCell ref="J2:L2"/>
    <mergeCell ref="A3:C3"/>
    <mergeCell ref="J3:L3"/>
    <mergeCell ref="E8:E9"/>
    <mergeCell ref="F8:F9"/>
    <mergeCell ref="J8:J9"/>
    <mergeCell ref="O8:O9"/>
    <mergeCell ref="K8:L8"/>
    <mergeCell ref="M8:M9"/>
    <mergeCell ref="H8:H9"/>
    <mergeCell ref="I8:I9"/>
    <mergeCell ref="A25:O25"/>
    <mergeCell ref="A20:C20"/>
    <mergeCell ref="A21:O21"/>
    <mergeCell ref="B22:C22"/>
    <mergeCell ref="B23:C23"/>
    <mergeCell ref="A10:O10"/>
    <mergeCell ref="B11:C11"/>
    <mergeCell ref="A12:C12"/>
    <mergeCell ref="A13:O13"/>
    <mergeCell ref="B19:C19"/>
  </mergeCells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workbookViewId="0">
      <selection activeCell="H1" sqref="H1:H1048576"/>
    </sheetView>
  </sheetViews>
  <sheetFormatPr defaultRowHeight="14.4"/>
  <cols>
    <col min="1" max="1" width="4.44140625" customWidth="1"/>
    <col min="2" max="2" width="14.6640625" customWidth="1"/>
    <col min="3" max="3" width="25.6640625" customWidth="1"/>
    <col min="8" max="8" width="12" customWidth="1"/>
    <col min="9" max="9" width="10.44140625" customWidth="1"/>
    <col min="10" max="10" width="11" customWidth="1"/>
    <col min="11" max="11" width="11.88671875" customWidth="1"/>
    <col min="13" max="13" width="10" customWidth="1"/>
    <col min="14" max="14" width="11.109375" customWidth="1"/>
  </cols>
  <sheetData>
    <row r="1" spans="1:14">
      <c r="A1" s="86" t="s">
        <v>65</v>
      </c>
      <c r="B1" s="86"/>
      <c r="C1" s="86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23.4" customHeight="1">
      <c r="A2" s="87" t="s">
        <v>16</v>
      </c>
      <c r="B2" s="87"/>
      <c r="C2" s="87"/>
      <c r="D2" s="22"/>
      <c r="E2" s="22"/>
      <c r="F2" s="22"/>
      <c r="G2" s="22"/>
      <c r="H2" s="22"/>
      <c r="I2" s="59"/>
      <c r="J2" s="59"/>
      <c r="K2" s="59"/>
      <c r="L2" s="51"/>
      <c r="M2" s="51"/>
      <c r="N2" s="51"/>
    </row>
    <row r="3" spans="1:14">
      <c r="A3" s="87" t="s">
        <v>87</v>
      </c>
      <c r="B3" s="87"/>
      <c r="C3" s="87"/>
      <c r="D3" s="22"/>
      <c r="E3" s="22"/>
      <c r="F3" s="22"/>
      <c r="G3" s="22"/>
      <c r="H3" s="22"/>
      <c r="I3" s="59"/>
      <c r="J3" s="59"/>
      <c r="K3" s="59"/>
      <c r="L3" s="51"/>
      <c r="M3" s="51"/>
      <c r="N3" s="51"/>
    </row>
    <row r="4" spans="1:14">
      <c r="A4" s="22"/>
      <c r="B4" s="22"/>
      <c r="C4" s="22"/>
      <c r="D4" s="59" t="s">
        <v>0</v>
      </c>
      <c r="E4" s="59"/>
      <c r="F4" s="59"/>
      <c r="G4" s="59"/>
      <c r="H4" s="22"/>
      <c r="I4" s="23"/>
      <c r="J4" s="24"/>
      <c r="K4" s="22"/>
      <c r="L4" s="51"/>
      <c r="M4" s="51"/>
      <c r="N4" s="51"/>
    </row>
    <row r="5" spans="1:1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51"/>
      <c r="M5" s="51"/>
      <c r="N5" s="51"/>
    </row>
    <row r="6" spans="1:14">
      <c r="A6" s="97" t="s">
        <v>1</v>
      </c>
      <c r="B6" s="97" t="s">
        <v>2</v>
      </c>
      <c r="C6" s="97"/>
      <c r="D6" s="96" t="s">
        <v>3</v>
      </c>
      <c r="E6" s="96"/>
      <c r="F6" s="97" t="s">
        <v>53</v>
      </c>
      <c r="G6" s="97"/>
      <c r="H6" s="97"/>
      <c r="I6" s="97"/>
      <c r="J6" s="97"/>
      <c r="K6" s="97"/>
      <c r="L6" s="97"/>
      <c r="M6" s="97"/>
      <c r="N6" s="97"/>
    </row>
    <row r="7" spans="1:14">
      <c r="A7" s="97"/>
      <c r="B7" s="97"/>
      <c r="C7" s="97"/>
      <c r="D7" s="96"/>
      <c r="E7" s="96"/>
      <c r="F7" s="75" t="s">
        <v>24</v>
      </c>
      <c r="G7" s="75"/>
      <c r="H7" s="75"/>
      <c r="I7" s="75"/>
      <c r="J7" s="75"/>
      <c r="K7" s="75"/>
      <c r="L7" s="97" t="s">
        <v>23</v>
      </c>
      <c r="M7" s="97"/>
      <c r="N7" s="97"/>
    </row>
    <row r="8" spans="1:14" ht="21" customHeight="1">
      <c r="A8" s="97"/>
      <c r="B8" s="97"/>
      <c r="C8" s="97"/>
      <c r="D8" s="96" t="s">
        <v>5</v>
      </c>
      <c r="E8" s="96" t="s">
        <v>6</v>
      </c>
      <c r="F8" s="75" t="s">
        <v>7</v>
      </c>
      <c r="G8" s="75" t="s">
        <v>8</v>
      </c>
      <c r="H8" s="98" t="s">
        <v>64</v>
      </c>
      <c r="I8" s="75" t="s">
        <v>27</v>
      </c>
      <c r="J8" s="75" t="s">
        <v>25</v>
      </c>
      <c r="K8" s="75"/>
      <c r="L8" s="97" t="s">
        <v>9</v>
      </c>
      <c r="M8" s="97" t="s">
        <v>10</v>
      </c>
      <c r="N8" s="97" t="s">
        <v>26</v>
      </c>
    </row>
    <row r="9" spans="1:14" ht="34.65" customHeight="1">
      <c r="A9" s="97"/>
      <c r="B9" s="97"/>
      <c r="C9" s="97"/>
      <c r="D9" s="96"/>
      <c r="E9" s="96"/>
      <c r="F9" s="75"/>
      <c r="G9" s="75"/>
      <c r="H9" s="99"/>
      <c r="I9" s="75"/>
      <c r="J9" s="54" t="s">
        <v>11</v>
      </c>
      <c r="K9" s="54" t="s">
        <v>12</v>
      </c>
      <c r="L9" s="97"/>
      <c r="M9" s="97"/>
      <c r="N9" s="97"/>
    </row>
    <row r="10" spans="1:14">
      <c r="A10" s="90" t="s">
        <v>17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2"/>
    </row>
    <row r="11" spans="1:14" ht="20.399999999999999" customHeight="1">
      <c r="A11" s="34">
        <v>41</v>
      </c>
      <c r="B11" s="93" t="s">
        <v>54</v>
      </c>
      <c r="C11" s="93"/>
      <c r="D11" s="55">
        <f>SUM(F11:H11)+L11</f>
        <v>25</v>
      </c>
      <c r="E11" s="56">
        <f>I11+M11</f>
        <v>2</v>
      </c>
      <c r="F11" s="34"/>
      <c r="G11" s="34">
        <v>25</v>
      </c>
      <c r="H11" s="34"/>
      <c r="I11" s="34">
        <v>2</v>
      </c>
      <c r="J11" s="57" t="s">
        <v>11</v>
      </c>
      <c r="K11" s="34"/>
      <c r="L11" s="36"/>
      <c r="M11" s="36"/>
      <c r="N11" s="36"/>
    </row>
    <row r="12" spans="1:14">
      <c r="A12" s="73" t="s">
        <v>13</v>
      </c>
      <c r="B12" s="74"/>
      <c r="C12" s="74"/>
      <c r="D12" s="58">
        <f>SUM(D11:D11)</f>
        <v>25</v>
      </c>
      <c r="E12" s="58">
        <f>SUM(E11:E11)</f>
        <v>2</v>
      </c>
      <c r="F12" s="58">
        <f>SUM(F11:F11)</f>
        <v>0</v>
      </c>
      <c r="G12" s="58">
        <f>SUM(G11:G11)</f>
        <v>25</v>
      </c>
      <c r="H12" s="58"/>
      <c r="I12" s="58">
        <f>SUM(I11:I11)</f>
        <v>2</v>
      </c>
      <c r="J12" s="41"/>
      <c r="K12" s="41"/>
      <c r="L12" s="41"/>
      <c r="M12" s="41"/>
      <c r="N12" s="41"/>
    </row>
    <row r="13" spans="1:14">
      <c r="A13" s="75" t="s">
        <v>74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</row>
    <row r="14" spans="1:14" ht="25.95" customHeight="1">
      <c r="A14" s="33">
        <v>42</v>
      </c>
      <c r="B14" s="80" t="s">
        <v>55</v>
      </c>
      <c r="C14" s="80"/>
      <c r="D14" s="56">
        <f>SUM(F14:H14)+L14</f>
        <v>20</v>
      </c>
      <c r="E14" s="56">
        <f>I14+M14</f>
        <v>2</v>
      </c>
      <c r="F14" s="33"/>
      <c r="G14" s="33">
        <v>20</v>
      </c>
      <c r="H14" s="33"/>
      <c r="I14" s="34">
        <v>2</v>
      </c>
      <c r="J14" s="33"/>
      <c r="K14" s="34" t="s">
        <v>15</v>
      </c>
      <c r="L14" s="35"/>
      <c r="M14" s="36"/>
      <c r="N14" s="35"/>
    </row>
    <row r="15" spans="1:14" ht="41.4" customHeight="1">
      <c r="A15" s="33">
        <v>43</v>
      </c>
      <c r="B15" s="80" t="s">
        <v>56</v>
      </c>
      <c r="C15" s="80"/>
      <c r="D15" s="56">
        <f>SUM(F15:H15)+L15</f>
        <v>0</v>
      </c>
      <c r="E15" s="56">
        <f>I15+M15</f>
        <v>20</v>
      </c>
      <c r="F15" s="33"/>
      <c r="G15" s="33"/>
      <c r="H15" s="33"/>
      <c r="I15" s="34">
        <v>20</v>
      </c>
      <c r="J15" s="33"/>
      <c r="K15" s="34" t="s">
        <v>15</v>
      </c>
      <c r="L15" s="35"/>
      <c r="M15" s="36"/>
      <c r="N15" s="35"/>
    </row>
    <row r="16" spans="1:14" ht="14.4" customHeight="1">
      <c r="A16" s="73" t="s">
        <v>13</v>
      </c>
      <c r="B16" s="74"/>
      <c r="C16" s="74"/>
      <c r="D16" s="58">
        <f>SUM(D14:D15)</f>
        <v>20</v>
      </c>
      <c r="E16" s="58">
        <f>SUM(E14:E15)</f>
        <v>22</v>
      </c>
      <c r="F16" s="58">
        <f>SUM(F14:F15)</f>
        <v>0</v>
      </c>
      <c r="G16" s="58">
        <f>SUM(G14:G15)</f>
        <v>20</v>
      </c>
      <c r="H16" s="58"/>
      <c r="I16" s="58">
        <f>SUM(I14:I15)</f>
        <v>22</v>
      </c>
      <c r="J16" s="58"/>
      <c r="K16" s="58"/>
      <c r="L16" s="58"/>
      <c r="M16" s="58"/>
      <c r="N16" s="41"/>
    </row>
    <row r="17" spans="1:14" ht="14.4" customHeight="1">
      <c r="A17" s="75" t="s">
        <v>28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</row>
    <row r="18" spans="1:14" ht="37.200000000000003" customHeight="1">
      <c r="A18" s="33">
        <v>44</v>
      </c>
      <c r="B18" s="65" t="s">
        <v>81</v>
      </c>
      <c r="C18" s="66"/>
      <c r="D18" s="56">
        <f>SUM(F18:H18)+L18</f>
        <v>80</v>
      </c>
      <c r="E18" s="56">
        <f>I18+M18</f>
        <v>4</v>
      </c>
      <c r="F18" s="33"/>
      <c r="G18" s="33"/>
      <c r="H18" s="33"/>
      <c r="I18" s="33"/>
      <c r="J18" s="33"/>
      <c r="K18" s="33"/>
      <c r="L18" s="33">
        <v>80</v>
      </c>
      <c r="M18" s="33">
        <v>4</v>
      </c>
      <c r="N18" s="33" t="s">
        <v>15</v>
      </c>
    </row>
    <row r="19" spans="1:14" ht="14.4" customHeight="1">
      <c r="A19" s="73" t="s">
        <v>13</v>
      </c>
      <c r="B19" s="74"/>
      <c r="C19" s="74"/>
      <c r="D19" s="41">
        <f>SUM(D18)</f>
        <v>80</v>
      </c>
      <c r="E19" s="41">
        <f>E18</f>
        <v>4</v>
      </c>
      <c r="F19" s="41"/>
      <c r="G19" s="41"/>
      <c r="H19" s="41"/>
      <c r="I19" s="41"/>
      <c r="J19" s="41"/>
      <c r="K19" s="41"/>
      <c r="L19" s="41">
        <f>SUM(L18)</f>
        <v>80</v>
      </c>
      <c r="M19" s="41">
        <f>SUM(M18)</f>
        <v>4</v>
      </c>
      <c r="N19" s="41"/>
    </row>
    <row r="20" spans="1:14" ht="22.65" customHeight="1">
      <c r="A20" s="75" t="s">
        <v>60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</row>
    <row r="21" spans="1:14" ht="23.4" customHeight="1">
      <c r="A21" s="33">
        <v>45</v>
      </c>
      <c r="B21" s="65" t="s">
        <v>57</v>
      </c>
      <c r="C21" s="66"/>
      <c r="D21" s="56">
        <f>SUM(F21:H21)+L21</f>
        <v>35</v>
      </c>
      <c r="E21" s="56">
        <f>I21+M21</f>
        <v>3</v>
      </c>
      <c r="F21" s="33">
        <v>15</v>
      </c>
      <c r="G21" s="33">
        <v>15</v>
      </c>
      <c r="H21" s="33">
        <v>5</v>
      </c>
      <c r="I21" s="33">
        <v>3</v>
      </c>
      <c r="J21" s="35"/>
      <c r="K21" s="33" t="s">
        <v>15</v>
      </c>
      <c r="L21" s="35"/>
      <c r="M21" s="35"/>
      <c r="N21" s="35"/>
    </row>
    <row r="22" spans="1:14" ht="26.4" customHeight="1">
      <c r="A22" s="33">
        <v>46</v>
      </c>
      <c r="B22" s="65" t="s">
        <v>58</v>
      </c>
      <c r="C22" s="66"/>
      <c r="D22" s="56">
        <f>SUM(F22:H22)+L22</f>
        <v>35</v>
      </c>
      <c r="E22" s="56">
        <f t="shared" ref="E22:E23" si="0">I22+M22</f>
        <v>3</v>
      </c>
      <c r="F22" s="33">
        <v>15</v>
      </c>
      <c r="G22" s="33">
        <v>15</v>
      </c>
      <c r="H22" s="33">
        <v>5</v>
      </c>
      <c r="I22" s="33">
        <v>3</v>
      </c>
      <c r="J22" s="35"/>
      <c r="K22" s="33" t="s">
        <v>15</v>
      </c>
      <c r="L22" s="35"/>
      <c r="M22" s="35"/>
      <c r="N22" s="35"/>
    </row>
    <row r="23" spans="1:14" ht="25.2" customHeight="1">
      <c r="A23" s="33">
        <v>47</v>
      </c>
      <c r="B23" s="65" t="s">
        <v>59</v>
      </c>
      <c r="C23" s="66"/>
      <c r="D23" s="56">
        <f>SUM(F23:H23)+L23</f>
        <v>35</v>
      </c>
      <c r="E23" s="56">
        <f t="shared" si="0"/>
        <v>3</v>
      </c>
      <c r="F23" s="33">
        <v>15</v>
      </c>
      <c r="G23" s="33">
        <v>15</v>
      </c>
      <c r="H23" s="33">
        <v>5</v>
      </c>
      <c r="I23" s="33">
        <v>3</v>
      </c>
      <c r="J23" s="35"/>
      <c r="K23" s="33" t="s">
        <v>15</v>
      </c>
      <c r="L23" s="35"/>
      <c r="M23" s="35"/>
      <c r="N23" s="35"/>
    </row>
    <row r="24" spans="1:14" ht="19.649999999999999" customHeight="1">
      <c r="A24" s="94" t="s">
        <v>13</v>
      </c>
      <c r="B24" s="95"/>
      <c r="C24" s="95"/>
      <c r="D24" s="41">
        <f>SUM(D21:D22)</f>
        <v>70</v>
      </c>
      <c r="E24" s="41">
        <f>SUM(E21:E22)</f>
        <v>6</v>
      </c>
      <c r="F24" s="41">
        <f>SUM(F21:F22)</f>
        <v>30</v>
      </c>
      <c r="G24" s="41">
        <f>SUM(G21:G22)</f>
        <v>30</v>
      </c>
      <c r="H24" s="41">
        <f>SUM(H21:H23)</f>
        <v>15</v>
      </c>
      <c r="I24" s="41">
        <f>SUM(I21:I22)</f>
        <v>6</v>
      </c>
      <c r="J24" s="41"/>
      <c r="K24" s="41"/>
      <c r="L24" s="41"/>
      <c r="M24" s="41"/>
      <c r="N24" s="41"/>
    </row>
    <row r="25" spans="1:14" ht="19.350000000000001" customHeight="1">
      <c r="A25" s="100" t="s">
        <v>52</v>
      </c>
      <c r="B25" s="101"/>
      <c r="C25" s="101"/>
      <c r="D25" s="47">
        <f>D12+D16+D19+D24</f>
        <v>195</v>
      </c>
      <c r="E25" s="47">
        <f>E12+E16+E19+E24</f>
        <v>34</v>
      </c>
      <c r="F25" s="47">
        <f>F12+F16+F19+F24</f>
        <v>30</v>
      </c>
      <c r="G25" s="47">
        <f>G12+G16+G19+G24</f>
        <v>75</v>
      </c>
      <c r="H25" s="47"/>
      <c r="I25" s="47">
        <f>I12+I16+I19+I24</f>
        <v>30</v>
      </c>
      <c r="J25" s="47"/>
      <c r="K25" s="47"/>
      <c r="L25" s="47">
        <f>L12+L16+L19+L24</f>
        <v>80</v>
      </c>
      <c r="M25" s="47">
        <f>M12+M16+M19+M24</f>
        <v>4</v>
      </c>
      <c r="N25" s="47"/>
    </row>
  </sheetData>
  <mergeCells count="38">
    <mergeCell ref="B14:C14"/>
    <mergeCell ref="A16:C16"/>
    <mergeCell ref="B15:C15"/>
    <mergeCell ref="A19:C19"/>
    <mergeCell ref="A17:N17"/>
    <mergeCell ref="B18:C18"/>
    <mergeCell ref="A24:C24"/>
    <mergeCell ref="A25:C25"/>
    <mergeCell ref="A20:N20"/>
    <mergeCell ref="B21:C21"/>
    <mergeCell ref="B23:C23"/>
    <mergeCell ref="B22:C22"/>
    <mergeCell ref="A1:C1"/>
    <mergeCell ref="A2:C2"/>
    <mergeCell ref="A13:N13"/>
    <mergeCell ref="J8:K8"/>
    <mergeCell ref="N8:N9"/>
    <mergeCell ref="A10:N10"/>
    <mergeCell ref="B6:C9"/>
    <mergeCell ref="B11:C11"/>
    <mergeCell ref="A12:C12"/>
    <mergeCell ref="I2:K2"/>
    <mergeCell ref="A3:C3"/>
    <mergeCell ref="I3:K3"/>
    <mergeCell ref="H8:H9"/>
    <mergeCell ref="F6:N6"/>
    <mergeCell ref="A6:A9"/>
    <mergeCell ref="D4:G4"/>
    <mergeCell ref="M8:M9"/>
    <mergeCell ref="D6:E7"/>
    <mergeCell ref="F7:K7"/>
    <mergeCell ref="I8:I9"/>
    <mergeCell ref="G8:G9"/>
    <mergeCell ref="F8:F9"/>
    <mergeCell ref="L8:L9"/>
    <mergeCell ref="L7:N7"/>
    <mergeCell ref="D8:D9"/>
    <mergeCell ref="E8:E9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workbookViewId="0">
      <selection activeCell="I22" sqref="I22"/>
    </sheetView>
  </sheetViews>
  <sheetFormatPr defaultRowHeight="14.4"/>
  <cols>
    <col min="12" max="12" width="11.33203125" customWidth="1"/>
    <col min="13" max="13" width="10.109375" customWidth="1"/>
    <col min="14" max="14" width="10.33203125" customWidth="1"/>
    <col min="15" max="15" width="11.33203125" customWidth="1"/>
  </cols>
  <sheetData>
    <row r="1" spans="1:21" ht="14.4" customHeight="1">
      <c r="A1" s="4"/>
      <c r="B1" s="5"/>
      <c r="C1" s="5"/>
      <c r="D1" s="5"/>
      <c r="E1" s="5"/>
      <c r="F1" s="5"/>
      <c r="G1" s="5"/>
      <c r="H1" s="6"/>
      <c r="I1" s="3"/>
      <c r="J1" s="6"/>
      <c r="K1" s="7"/>
      <c r="L1" s="7"/>
      <c r="M1" s="8"/>
      <c r="N1" s="7"/>
      <c r="O1" s="8"/>
    </row>
    <row r="2" spans="1:21" ht="27" customHeight="1">
      <c r="A2" s="9"/>
      <c r="B2" s="10"/>
      <c r="C2" s="10"/>
      <c r="D2" s="10"/>
      <c r="E2" s="10"/>
      <c r="F2" s="10"/>
      <c r="G2" s="10"/>
      <c r="H2" s="126" t="s">
        <v>3</v>
      </c>
      <c r="I2" s="127"/>
      <c r="J2" s="128" t="s">
        <v>66</v>
      </c>
      <c r="K2" s="129"/>
      <c r="L2" s="129"/>
      <c r="M2" s="130"/>
      <c r="N2" s="102" t="s">
        <v>67</v>
      </c>
      <c r="O2" s="103"/>
    </row>
    <row r="3" spans="1:21" ht="18" customHeight="1">
      <c r="A3" s="131" t="s">
        <v>70</v>
      </c>
      <c r="B3" s="132"/>
      <c r="C3" s="132"/>
      <c r="D3" s="10"/>
      <c r="E3" s="10"/>
      <c r="F3" s="10"/>
      <c r="G3" s="10"/>
      <c r="H3" s="133" t="s">
        <v>5</v>
      </c>
      <c r="I3" s="135" t="s">
        <v>6</v>
      </c>
      <c r="J3" s="137" t="s">
        <v>7</v>
      </c>
      <c r="K3" s="139" t="s">
        <v>8</v>
      </c>
      <c r="L3" s="139" t="s">
        <v>68</v>
      </c>
      <c r="M3" s="120" t="s">
        <v>69</v>
      </c>
      <c r="N3" s="122" t="s">
        <v>9</v>
      </c>
      <c r="O3" s="124" t="s">
        <v>10</v>
      </c>
    </row>
    <row r="4" spans="1:21" ht="19.95" customHeight="1">
      <c r="A4" s="9"/>
      <c r="B4" s="10"/>
      <c r="C4" s="10"/>
      <c r="D4" s="10"/>
      <c r="E4" s="10"/>
      <c r="F4" s="10"/>
      <c r="G4" s="10"/>
      <c r="H4" s="134"/>
      <c r="I4" s="136"/>
      <c r="J4" s="138"/>
      <c r="K4" s="104"/>
      <c r="L4" s="104"/>
      <c r="M4" s="121"/>
      <c r="N4" s="123"/>
      <c r="O4" s="125"/>
      <c r="Q4" s="1"/>
    </row>
    <row r="5" spans="1:21" ht="14.4" customHeight="1">
      <c r="A5" s="111" t="s">
        <v>17</v>
      </c>
      <c r="B5" s="112"/>
      <c r="C5" s="112"/>
      <c r="D5" s="112"/>
      <c r="E5" s="112"/>
      <c r="F5" s="112"/>
      <c r="G5" s="113"/>
      <c r="H5" s="11">
        <f>'Semestr 1'!D16+'Semestr 2'!D12+'Semestr 3'!D12+'Semestr 4'!D12</f>
        <v>220</v>
      </c>
      <c r="I5" s="12">
        <f>'Semestr 1'!E16+'Semestr 2'!E12+'Semestr 3'!E12+'Semestr 4'!E12</f>
        <v>19</v>
      </c>
      <c r="J5" s="11">
        <f>'Semestr 1'!F16+'Semestr 2'!F12+'Semestr 3'!F12+'Semestr 4'!F12</f>
        <v>55</v>
      </c>
      <c r="K5" s="13">
        <f>'Semestr 1'!G16+'Semestr 2'!G12+'Semestr 3'!G12+'Semestr 4'!G12</f>
        <v>155</v>
      </c>
      <c r="L5" s="13">
        <f>'Semestr 1'!I16+'Semestr 2'!H12+'Semestr 3'!I12+'Semestr 4'!H12</f>
        <v>0</v>
      </c>
      <c r="M5" s="12">
        <f>'Semestr 1'!J16+'Semestr 2'!I12+'Semestr 3'!J12+'Semestr 4'!I12</f>
        <v>19</v>
      </c>
      <c r="N5" s="14"/>
      <c r="O5" s="12"/>
      <c r="Q5" s="2"/>
    </row>
    <row r="6" spans="1:21" ht="14.4" customHeight="1">
      <c r="A6" s="108" t="s">
        <v>20</v>
      </c>
      <c r="B6" s="109"/>
      <c r="C6" s="109"/>
      <c r="D6" s="109"/>
      <c r="E6" s="109"/>
      <c r="F6" s="109"/>
      <c r="G6" s="110"/>
      <c r="H6" s="11">
        <f>'Semestr 1'!D22+'Semestr 2'!D20+'Semestr 3'!D20</f>
        <v>510</v>
      </c>
      <c r="I6" s="12">
        <f>'Semestr 1'!E22+'Semestr 2'!E20+'Semestr 3'!E20</f>
        <v>40</v>
      </c>
      <c r="J6" s="11">
        <f>'Semestr 1'!F22+'Semestr 2'!F20+'Semestr 3'!F20+'Semestr 4'!F16</f>
        <v>210</v>
      </c>
      <c r="K6" s="13">
        <f>'Semestr 1'!G22+'Semestr 2'!G20+'Semestr 3'!G20</f>
        <v>170</v>
      </c>
      <c r="L6" s="13">
        <f>'Semestr 1'!I22+'Semestr 2'!H20+'Semestr 3'!I20</f>
        <v>80</v>
      </c>
      <c r="M6" s="12">
        <f>'Semestr 1'!E22+'Semestr 2'!E20+'Semestr 3'!E20</f>
        <v>40</v>
      </c>
      <c r="N6" s="14"/>
      <c r="O6" s="12"/>
      <c r="Q6" s="2"/>
    </row>
    <row r="7" spans="1:21" ht="14.4" customHeight="1">
      <c r="A7" s="108" t="s">
        <v>74</v>
      </c>
      <c r="B7" s="109"/>
      <c r="C7" s="109"/>
      <c r="D7" s="109"/>
      <c r="E7" s="109"/>
      <c r="F7" s="109"/>
      <c r="G7" s="110"/>
      <c r="H7" s="11">
        <f>'Semestr 1'!D27+'Semestr 2'!D25+'Semestr 3'!D24+'Semestr 4'!D16</f>
        <v>170</v>
      </c>
      <c r="I7" s="12">
        <f>'Semestr 1'!E27+'Semestr 2'!E25+'Semestr 3'!E24+'Semestr 4'!E16</f>
        <v>35</v>
      </c>
      <c r="J7" s="11">
        <f>'Semestr 1'!F27+'Semestr 2'!F25+'Semestr 3'!F24+'Semestr 4'!F16</f>
        <v>55</v>
      </c>
      <c r="K7" s="13">
        <f>'Semestr 1'!G27+'Semestr 2'!G25+'Semestr 3'!G24+'Semestr 4'!G16</f>
        <v>115</v>
      </c>
      <c r="L7" s="13">
        <f>'Semestr 1'!I27+'Semestr 2'!H25+'Semestr 3'!I24+'Semestr 4'!H16</f>
        <v>0</v>
      </c>
      <c r="M7" s="12">
        <f>'Semestr 1'!E27+'Semestr 2'!E25+'Semestr 3'!E24+'Semestr 4'!E16</f>
        <v>35</v>
      </c>
      <c r="N7" s="14"/>
      <c r="O7" s="12"/>
      <c r="Q7" s="2"/>
    </row>
    <row r="8" spans="1:21" ht="14.4" customHeight="1">
      <c r="A8" s="111" t="s">
        <v>71</v>
      </c>
      <c r="B8" s="112"/>
      <c r="C8" s="112"/>
      <c r="D8" s="112"/>
      <c r="E8" s="112"/>
      <c r="F8" s="112"/>
      <c r="G8" s="113"/>
      <c r="H8" s="53">
        <f>'Semestr 3'!M29+'Semestr 4'!L19</f>
        <v>200</v>
      </c>
      <c r="I8" s="12">
        <f>'Semestr 3'!N29+'Semestr 4'!M19</f>
        <v>10</v>
      </c>
      <c r="J8" s="11"/>
      <c r="K8" s="13"/>
      <c r="L8" s="13"/>
      <c r="M8" s="12"/>
      <c r="N8" s="14">
        <f>'Semestr 3'!D29+'Semestr 4'!D19</f>
        <v>200</v>
      </c>
      <c r="O8" s="12">
        <f>'Semestr 3'!E29+'Semestr 4'!E19</f>
        <v>10</v>
      </c>
    </row>
    <row r="9" spans="1:21" ht="15.6" customHeight="1">
      <c r="A9" s="111" t="s">
        <v>72</v>
      </c>
      <c r="B9" s="112"/>
      <c r="C9" s="112"/>
      <c r="D9" s="112"/>
      <c r="E9" s="112"/>
      <c r="F9" s="112"/>
      <c r="G9" s="113"/>
      <c r="H9" s="11">
        <f>'Semestr 2'!D29+'Semestr 3'!D33</f>
        <v>90</v>
      </c>
      <c r="I9" s="12">
        <f>'Semestr 2'!E29+'Semestr 3'!E33</f>
        <v>7</v>
      </c>
      <c r="J9" s="11">
        <f>'Semestr 2'!F29+'Semestr 3'!F33</f>
        <v>60</v>
      </c>
      <c r="K9" s="13">
        <f>'Semestr 2'!G29+'Semestr 3'!G33</f>
        <v>20</v>
      </c>
      <c r="L9" s="13">
        <f>'Semestr 2'!H29+'Semestr 3'!I33</f>
        <v>20</v>
      </c>
      <c r="M9" s="12">
        <f>'Semestr 2'!E29+'Semestr 3'!E33</f>
        <v>7</v>
      </c>
      <c r="N9" s="14"/>
      <c r="O9" s="12"/>
    </row>
    <row r="10" spans="1:21" ht="14.4" customHeight="1" thickBot="1">
      <c r="A10" s="117" t="s">
        <v>73</v>
      </c>
      <c r="B10" s="118"/>
      <c r="C10" s="118"/>
      <c r="D10" s="118"/>
      <c r="E10" s="118"/>
      <c r="F10" s="118"/>
      <c r="G10" s="119"/>
      <c r="H10" s="15">
        <f>'Semestr 2'!D33+'Semestr 4'!D24</f>
        <v>110</v>
      </c>
      <c r="I10" s="16">
        <f>'Semestr 2'!E33+'Semestr 4'!E24</f>
        <v>9</v>
      </c>
      <c r="J10" s="15">
        <f>'Semestr 2'!F33+'Semestr 4'!F24</f>
        <v>50</v>
      </c>
      <c r="K10" s="17">
        <f>'Semestr 2'!G33+'Semestr 4'!G24</f>
        <v>50</v>
      </c>
      <c r="L10" s="17">
        <f>'Semestr 2'!H33+'Semestr 4'!H24</f>
        <v>15</v>
      </c>
      <c r="M10" s="16">
        <f>'Semestr 2'!I33+'Semestr 4'!I24</f>
        <v>9</v>
      </c>
      <c r="N10" s="18"/>
      <c r="O10" s="16"/>
    </row>
    <row r="11" spans="1:21" ht="15" thickBot="1">
      <c r="A11" s="114" t="s">
        <v>84</v>
      </c>
      <c r="B11" s="115"/>
      <c r="C11" s="115"/>
      <c r="D11" s="115"/>
      <c r="E11" s="115"/>
      <c r="F11" s="115"/>
      <c r="G11" s="116"/>
      <c r="H11" s="19">
        <f>SUM(H5:H8)</f>
        <v>1100</v>
      </c>
      <c r="I11" s="19">
        <f t="shared" ref="I11:O11" si="0">SUM(I5:I8)</f>
        <v>104</v>
      </c>
      <c r="J11" s="20">
        <f t="shared" si="0"/>
        <v>320</v>
      </c>
      <c r="K11" s="20">
        <f t="shared" si="0"/>
        <v>440</v>
      </c>
      <c r="L11" s="20">
        <f t="shared" si="0"/>
        <v>80</v>
      </c>
      <c r="M11" s="20">
        <f t="shared" si="0"/>
        <v>94</v>
      </c>
      <c r="N11" s="21">
        <f t="shared" si="0"/>
        <v>200</v>
      </c>
      <c r="O11" s="21">
        <f t="shared" si="0"/>
        <v>10</v>
      </c>
      <c r="P11" s="1"/>
      <c r="Q11" s="2"/>
      <c r="R11" s="1"/>
      <c r="S11" s="1"/>
      <c r="T11" s="1"/>
      <c r="U11" s="1"/>
    </row>
    <row r="12" spans="1:21" ht="15" thickBot="1">
      <c r="A12" s="105" t="s">
        <v>83</v>
      </c>
      <c r="B12" s="106"/>
      <c r="C12" s="106"/>
      <c r="D12" s="106"/>
      <c r="E12" s="106"/>
      <c r="F12" s="106"/>
      <c r="G12" s="107"/>
      <c r="H12" s="19">
        <f>SUM(H5:H10)</f>
        <v>1300</v>
      </c>
      <c r="I12" s="19">
        <f t="shared" ref="I12:O12" si="1">SUM(I5:I10)</f>
        <v>120</v>
      </c>
      <c r="J12" s="20">
        <f t="shared" si="1"/>
        <v>430</v>
      </c>
      <c r="K12" s="20">
        <f t="shared" si="1"/>
        <v>510</v>
      </c>
      <c r="L12" s="20">
        <f t="shared" si="1"/>
        <v>115</v>
      </c>
      <c r="M12" s="20">
        <f t="shared" si="1"/>
        <v>110</v>
      </c>
      <c r="N12" s="21">
        <f t="shared" si="1"/>
        <v>200</v>
      </c>
      <c r="O12" s="21">
        <f t="shared" si="1"/>
        <v>10</v>
      </c>
    </row>
  </sheetData>
  <mergeCells count="20">
    <mergeCell ref="H3:H4"/>
    <mergeCell ref="I3:I4"/>
    <mergeCell ref="J3:J4"/>
    <mergeCell ref="K3:K4"/>
    <mergeCell ref="L3:L4"/>
    <mergeCell ref="N2:O2"/>
    <mergeCell ref="A12:G12"/>
    <mergeCell ref="A6:G6"/>
    <mergeCell ref="A7:G7"/>
    <mergeCell ref="A8:G8"/>
    <mergeCell ref="A9:G9"/>
    <mergeCell ref="A11:G11"/>
    <mergeCell ref="A10:G10"/>
    <mergeCell ref="M3:M4"/>
    <mergeCell ref="N3:N4"/>
    <mergeCell ref="O3:O4"/>
    <mergeCell ref="A5:G5"/>
    <mergeCell ref="H2:I2"/>
    <mergeCell ref="J2:M2"/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Semestr 1</vt:lpstr>
      <vt:lpstr>Semestr 2</vt:lpstr>
      <vt:lpstr>Semestr 3</vt:lpstr>
      <vt:lpstr>Semestr 4</vt:lpstr>
      <vt:lpstr>SUMA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Apolonia Walczyna</cp:lastModifiedBy>
  <cp:lastPrinted>2025-08-14T07:11:03Z</cp:lastPrinted>
  <dcterms:created xsi:type="dcterms:W3CDTF">2015-06-05T18:19:34Z</dcterms:created>
  <dcterms:modified xsi:type="dcterms:W3CDTF">2026-04-16T07:26:03Z</dcterms:modified>
</cp:coreProperties>
</file>